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autoCompressPictures="0"/>
  <bookViews>
    <workbookView xWindow="0" yWindow="0" windowWidth="28340" windowHeight="16080"/>
  </bookViews>
  <sheets>
    <sheet name="Superpesis" sheetId="1" r:id="rId1"/>
    <sheet name="Ykköspesis" sheetId="2" r:id="rId2"/>
    <sheet name="Arvo-ottelut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30" i="3" l="1"/>
  <c r="T30" i="3"/>
  <c r="S30" i="3"/>
  <c r="R30" i="3"/>
  <c r="Q30" i="3"/>
  <c r="P30" i="3"/>
  <c r="O30" i="3"/>
  <c r="N30" i="3"/>
  <c r="M30" i="3"/>
  <c r="I30" i="3"/>
  <c r="H30" i="3"/>
  <c r="G30" i="3"/>
  <c r="O19" i="1"/>
  <c r="M16" i="3"/>
  <c r="N16" i="3"/>
  <c r="O16" i="3"/>
  <c r="P16" i="3"/>
  <c r="Q16" i="3"/>
  <c r="U16" i="3"/>
  <c r="G16" i="3"/>
  <c r="T16" i="3"/>
  <c r="S16" i="3"/>
  <c r="R16" i="3"/>
  <c r="I16" i="3"/>
  <c r="H16" i="3"/>
  <c r="H5" i="2"/>
  <c r="H8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O8" i="2"/>
  <c r="O11" i="2"/>
  <c r="L5" i="2"/>
  <c r="K5" i="2"/>
  <c r="J5" i="2"/>
  <c r="I5" i="2"/>
  <c r="I8" i="2"/>
  <c r="G5" i="2"/>
  <c r="G8" i="2"/>
  <c r="G11" i="2"/>
  <c r="F5" i="2"/>
  <c r="F8" i="2"/>
  <c r="F11" i="2"/>
  <c r="E5" i="2"/>
  <c r="E8" i="2"/>
  <c r="E11" i="2"/>
  <c r="N4" i="2"/>
  <c r="M4" i="2"/>
  <c r="M5" i="2"/>
  <c r="I11" i="2"/>
  <c r="M8" i="2"/>
  <c r="L8" i="2"/>
  <c r="K11" i="2"/>
  <c r="K8" i="2"/>
  <c r="H11" i="2"/>
  <c r="L11" i="2"/>
  <c r="N5" i="2"/>
  <c r="N8" i="2"/>
  <c r="O18" i="1"/>
  <c r="O17" i="1"/>
  <c r="O15" i="1"/>
  <c r="O14" i="1"/>
  <c r="O13" i="1"/>
  <c r="O12" i="1"/>
  <c r="O11" i="1"/>
  <c r="O10" i="1"/>
  <c r="O9" i="1"/>
  <c r="O8" i="1"/>
  <c r="O7" i="1"/>
  <c r="O6" i="1"/>
  <c r="O5" i="1"/>
  <c r="O16" i="1"/>
  <c r="AJ23" i="1"/>
  <c r="AI23" i="1"/>
  <c r="AH23" i="1"/>
  <c r="AG23" i="1"/>
  <c r="AF23" i="1"/>
  <c r="AE23" i="1"/>
  <c r="AD23" i="1"/>
  <c r="I29" i="1"/>
  <c r="AC23" i="1"/>
  <c r="H29" i="1"/>
  <c r="AB23" i="1"/>
  <c r="G29" i="1"/>
  <c r="AA23" i="1"/>
  <c r="F29" i="1"/>
  <c r="Z23" i="1"/>
  <c r="E29" i="1"/>
  <c r="Y23" i="1"/>
  <c r="I28" i="1"/>
  <c r="N28" i="1"/>
  <c r="X23" i="1"/>
  <c r="H28" i="1"/>
  <c r="W23" i="1"/>
  <c r="G28" i="1"/>
  <c r="V23" i="1"/>
  <c r="F28" i="1"/>
  <c r="U23" i="1"/>
  <c r="E28" i="1"/>
  <c r="M23" i="1"/>
  <c r="L23" i="1"/>
  <c r="K23" i="1"/>
  <c r="J23" i="1"/>
  <c r="I23" i="1"/>
  <c r="H23" i="1"/>
  <c r="H27" i="1"/>
  <c r="G23" i="1"/>
  <c r="G27" i="1"/>
  <c r="F23" i="1"/>
  <c r="F27" i="1"/>
  <c r="E23" i="1"/>
  <c r="E27" i="1"/>
  <c r="K28" i="1"/>
  <c r="K29" i="1"/>
  <c r="O23" i="1"/>
  <c r="O27" i="1"/>
  <c r="F30" i="1"/>
  <c r="K27" i="1"/>
  <c r="O29" i="1"/>
  <c r="M29" i="1"/>
  <c r="L29" i="1"/>
  <c r="D24" i="1"/>
  <c r="N13" i="2"/>
  <c r="N11" i="2"/>
  <c r="M11" i="2"/>
  <c r="G30" i="1"/>
  <c r="H30" i="1"/>
  <c r="L27" i="1"/>
  <c r="E30" i="1"/>
  <c r="M28" i="1"/>
  <c r="L28" i="1"/>
  <c r="I27" i="1"/>
  <c r="O30" i="1"/>
  <c r="N23" i="1"/>
  <c r="N27" i="1"/>
  <c r="K30" i="1"/>
  <c r="M27" i="1"/>
  <c r="I30" i="1"/>
  <c r="L30" i="1"/>
  <c r="M30" i="1"/>
  <c r="N30" i="1"/>
</calcChain>
</file>

<file path=xl/sharedStrings.xml><?xml version="1.0" encoding="utf-8"?>
<sst xmlns="http://schemas.openxmlformats.org/spreadsheetml/2006/main" count="408" uniqueCount="173">
  <si>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</si>
  <si>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</si>
  <si>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</si>
  <si>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</si>
  <si>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</si>
  <si>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</si>
  <si>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</si>
  <si>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</si>
  <si>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</si>
  <si>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</si>
  <si>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Lyöty juoksu</t>
  </si>
  <si>
    <t>Tuotu juoksu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</si>
  <si>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</si>
  <si>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</si>
  <si>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</si>
  <si>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</si>
  <si>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</si>
  <si>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</si>
  <si>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</si>
  <si>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</si>
  <si>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</si>
  <si>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</si>
  <si>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</si>
  <si>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</si>
  <si>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</si>
  <si>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</si>
  <si>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</si>
  <si>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Halli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</si>
  <si>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</si>
  <si>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</si>
  <si>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</si>
  <si>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</si>
  <si>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</si>
  <si>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</si>
  <si>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</si>
  <si>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</si>
  <si>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</si>
  <si>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 xml:space="preserve">    Arvo-ottelut ja mitalit</t>
  </si>
  <si>
    <t>Runkosarjan jälkeen</t>
  </si>
  <si>
    <t>Henri Puputti</t>
  </si>
  <si>
    <t>13.</t>
  </si>
  <si>
    <t>KaMa</t>
  </si>
  <si>
    <t>10.</t>
  </si>
  <si>
    <t>8.</t>
  </si>
  <si>
    <t>SMJ</t>
  </si>
  <si>
    <t>7.</t>
  </si>
  <si>
    <t>3.</t>
  </si>
  <si>
    <t>2.</t>
  </si>
  <si>
    <t>NJ</t>
  </si>
  <si>
    <t>5.</t>
  </si>
  <si>
    <t>4.</t>
  </si>
  <si>
    <t>ViVe</t>
  </si>
  <si>
    <t>1.</t>
  </si>
  <si>
    <t>27.05. 2000  Lippo - KaMa  2-0  (2-0, 8-0)</t>
  </si>
  <si>
    <t>01.06. 2000  KaMa - HP  2-1  (3-2, 1-5, 1-0)</t>
  </si>
  <si>
    <t>3.  ottelu</t>
  </si>
  <si>
    <t xml:space="preserve">  16 v 10 kk   1 pv</t>
  </si>
  <si>
    <t xml:space="preserve">  16 v 10 kk   6 pv</t>
  </si>
  <si>
    <t>VäVi</t>
  </si>
  <si>
    <t>ykköspesis</t>
  </si>
  <si>
    <t>12.</t>
  </si>
  <si>
    <t>Seurat</t>
  </si>
  <si>
    <t>SMJ = Seinäjoen Maila-Jussit  (1932)</t>
  </si>
  <si>
    <t>ViVe = Vimpelin Veto  (1934)</t>
  </si>
  <si>
    <t>NJ = Nurmon Jymy  (1925)</t>
  </si>
  <si>
    <t>KaMa = Kankaanpään Maila  (1958),  kasvattajaseura</t>
  </si>
  <si>
    <t>26.7.1983   Laukaa</t>
  </si>
  <si>
    <t>YKKÖSPESIS</t>
  </si>
  <si>
    <t>URA YKKÖSESSÄ</t>
  </si>
  <si>
    <t>YKKÖSPÖRSSIPISTEET   (runkosarja ja jatkosarjat)</t>
  </si>
  <si>
    <t>VäVi = Vähänkyrön Viesti  (1938)</t>
  </si>
  <si>
    <t>L+T</t>
  </si>
  <si>
    <t>9.</t>
  </si>
  <si>
    <t>MIEHET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</si>
  <si>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</si>
  <si>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</si>
  <si>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</si>
  <si>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</si>
  <si>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</si>
  <si>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</si>
  <si>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</si>
  <si>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</si>
  <si>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</si>
  <si>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</si>
  <si>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  KL-%</t>
  </si>
  <si>
    <t xml:space="preserve">Pelinjohtaja      </t>
  </si>
  <si>
    <t xml:space="preserve"> Yleisöä</t>
  </si>
  <si>
    <t>24.07. 2005  Oulu</t>
  </si>
  <si>
    <t xml:space="preserve">  1-0  (1-1, 2-1)</t>
  </si>
  <si>
    <t>Länsi</t>
  </si>
  <si>
    <t>2k</t>
  </si>
  <si>
    <t>II p</t>
  </si>
  <si>
    <t>Jussi Järvinen</t>
  </si>
  <si>
    <t>5048</t>
  </si>
  <si>
    <t>02.07. 2006  Kitee</t>
  </si>
  <si>
    <t xml:space="preserve">  1-0  (3-0, 1-1)</t>
  </si>
  <si>
    <t>I p</t>
  </si>
  <si>
    <t>Matti Iivarinen</t>
  </si>
  <si>
    <t>5212</t>
  </si>
  <si>
    <t>01.07. 2007  Kouvola</t>
  </si>
  <si>
    <t xml:space="preserve">  1-2  (3-3, 7-3, 0-2)</t>
  </si>
  <si>
    <t>Sami Sirviö</t>
  </si>
  <si>
    <t>5134</t>
  </si>
  <si>
    <t>29.06. 2008  Raahe</t>
  </si>
  <si>
    <t xml:space="preserve">  0-1  (0-2, 2-2)</t>
  </si>
  <si>
    <t>3k</t>
  </si>
  <si>
    <t>4830</t>
  </si>
  <si>
    <t>28.06. 2009  Kuopio</t>
  </si>
  <si>
    <t xml:space="preserve">  2-1  (0-3, 5-3, 1-0)</t>
  </si>
  <si>
    <t>Riku Lehto</t>
  </si>
  <si>
    <t>6312</t>
  </si>
  <si>
    <t xml:space="preserve">  2-0  (6-3, 23-6)</t>
  </si>
  <si>
    <t>Risto Ojanperä</t>
  </si>
  <si>
    <t>4994</t>
  </si>
  <si>
    <t>24.07. 2011  Kouvola</t>
  </si>
  <si>
    <t xml:space="preserve">  1-2  (6-1, 2-5, 1-1, 1-3)</t>
  </si>
  <si>
    <t>Miika Rantatorikka</t>
  </si>
  <si>
    <t>5387</t>
  </si>
  <si>
    <t>22.07. 2012  Sotkamo</t>
  </si>
  <si>
    <t xml:space="preserve">  1-2  (5-1, 5-10, 0-3)</t>
  </si>
  <si>
    <t>5214</t>
  </si>
  <si>
    <t>14.07. 2013  Hyvinkää</t>
  </si>
  <si>
    <t xml:space="preserve">  0-2  (1-2, 0-1)</t>
  </si>
  <si>
    <t>Pasi Virtanen</t>
  </si>
  <si>
    <t>5621</t>
  </si>
  <si>
    <t>Ikä ensimmäisessä ottelussa</t>
  </si>
  <si>
    <t>22 v  11 kk  27 pv</t>
  </si>
  <si>
    <t>B - POJAT</t>
  </si>
  <si>
    <t>04.08. 2000  Oulu</t>
  </si>
  <si>
    <t xml:space="preserve">  1-2  (1-0, 4-6, 0-1)</t>
  </si>
  <si>
    <t>Markku Uusitalo</t>
  </si>
  <si>
    <t>1237</t>
  </si>
  <si>
    <t>A - POJAT</t>
  </si>
  <si>
    <t>14.07. 2001  Hamina</t>
  </si>
  <si>
    <t xml:space="preserve">  0-2  (1-3, 3-4)</t>
  </si>
  <si>
    <t>A</t>
  </si>
  <si>
    <t>Ismo Juka</t>
  </si>
  <si>
    <t>2340</t>
  </si>
  <si>
    <t>29.06. 2002  Seinäjoki</t>
  </si>
  <si>
    <t xml:space="preserve">  2-1  (4-0, 0-6, 1-0)</t>
  </si>
  <si>
    <t>Juha Liljeqvist</t>
  </si>
  <si>
    <t>2763</t>
  </si>
  <si>
    <t>02.08. 2003  Sotkamo</t>
  </si>
  <si>
    <t xml:space="preserve">  1-0  (2-2, 4-2)</t>
  </si>
  <si>
    <t>Tero Lehtinen</t>
  </si>
  <si>
    <t>2665</t>
  </si>
  <si>
    <t>19.06. 2004  Hyvinkää</t>
  </si>
  <si>
    <t xml:space="preserve">  2-0  (4-1, 11-10)</t>
  </si>
  <si>
    <t>jok</t>
  </si>
  <si>
    <t>1435</t>
  </si>
  <si>
    <t>6.</t>
  </si>
  <si>
    <t>20.07. 2014  Seinäjoki</t>
  </si>
  <si>
    <t>Sami-Petteri Kivimäki</t>
  </si>
  <si>
    <t xml:space="preserve">  1-2  (0-1, 2-1, 0-1)</t>
  </si>
  <si>
    <t>5277</t>
  </si>
  <si>
    <t>28.06. 2015  Hyvinkää</t>
  </si>
  <si>
    <t xml:space="preserve">  1-2  1-2, 1-0, 0-1)</t>
  </si>
  <si>
    <t>4409</t>
  </si>
  <si>
    <t xml:space="preserve"> LIITTO - LEHDISTÖ - KORTTI</t>
  </si>
  <si>
    <t xml:space="preserve">  Tulos</t>
  </si>
  <si>
    <t>Liitto</t>
  </si>
  <si>
    <t>17.06. 2011  Alajärvi</t>
  </si>
  <si>
    <t xml:space="preserve">  2-0  (3-1, 8-4)</t>
  </si>
  <si>
    <t>27 v  10 kk  22 pv</t>
  </si>
  <si>
    <t xml:space="preserve"> ITÄ - LÄNSI - KORTTI</t>
  </si>
  <si>
    <t>04.07. 2010  Finnair-Stadion, Helsinki</t>
  </si>
  <si>
    <t>03.07. 2016  Kouvola</t>
  </si>
  <si>
    <t xml:space="preserve">  0-1  (2-2, 2-3)</t>
  </si>
  <si>
    <t>4085</t>
  </si>
  <si>
    <t>Tittelit</t>
  </si>
  <si>
    <t>Vuoden pesäpalloilija, Kultainen maila</t>
  </si>
  <si>
    <t>Kultainen maila</t>
  </si>
  <si>
    <t>Kultakypärä, IL-Leijona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</si>
</sst>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\ %"/>
    <numFmt numFmtId="166" formatCode="0.000"/>
  </numFmts>
  <fonts count="11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u/>
      <sz val="10"/>
      <color theme="10"/>
      <name val="Arial"/>
    </font>
    <font>
      <u/>
      <sz val="10"/>
      <color theme="11"/>
      <name val="Arial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66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0" xfId="0" applyFont="1" applyFill="1"/>
    <xf numFmtId="0" fontId="3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3" xfId="0" applyFont="1" applyFill="1" applyBorder="1" applyAlignment="1">
      <alignment horizontal="left"/>
    </xf>
    <xf numFmtId="165" fontId="3" fillId="5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165" fontId="3" fillId="3" borderId="3" xfId="1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/>
    <xf numFmtId="0" fontId="3" fillId="2" borderId="6" xfId="0" applyFont="1" applyFill="1" applyBorder="1"/>
    <xf numFmtId="0" fontId="4" fillId="2" borderId="0" xfId="0" applyFont="1" applyFill="1" applyAlignment="1">
      <alignment horizontal="center"/>
    </xf>
    <xf numFmtId="0" fontId="3" fillId="2" borderId="0" xfId="0" applyFont="1" applyFill="1" applyBorder="1"/>
    <xf numFmtId="0" fontId="4" fillId="2" borderId="0" xfId="0" applyFont="1" applyFill="1"/>
    <xf numFmtId="0" fontId="4" fillId="4" borderId="2" xfId="0" applyFont="1" applyFill="1" applyBorder="1"/>
    <xf numFmtId="0" fontId="3" fillId="3" borderId="1" xfId="0" applyFont="1" applyFill="1" applyBorder="1"/>
    <xf numFmtId="0" fontId="2" fillId="3" borderId="2" xfId="0" applyFont="1" applyFill="1" applyBorder="1"/>
    <xf numFmtId="0" fontId="3" fillId="3" borderId="4" xfId="0" applyFont="1" applyFill="1" applyBorder="1"/>
    <xf numFmtId="2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7" borderId="7" xfId="0" applyFont="1" applyFill="1" applyBorder="1"/>
    <xf numFmtId="0" fontId="2" fillId="7" borderId="6" xfId="0" applyFont="1" applyFill="1" applyBorder="1"/>
    <xf numFmtId="0" fontId="3" fillId="7" borderId="6" xfId="0" applyFont="1" applyFill="1" applyBorder="1"/>
    <xf numFmtId="0" fontId="3" fillId="7" borderId="6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center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7" borderId="12" xfId="0" applyFont="1" applyFill="1" applyBorder="1"/>
    <xf numFmtId="0" fontId="2" fillId="7" borderId="0" xfId="0" applyFont="1" applyFill="1" applyBorder="1"/>
    <xf numFmtId="0" fontId="3" fillId="7" borderId="0" xfId="0" applyFont="1" applyFill="1" applyBorder="1"/>
    <xf numFmtId="0" fontId="3" fillId="7" borderId="0" xfId="0" applyFont="1" applyFill="1" applyBorder="1" applyAlignment="1">
      <alignment horizontal="right"/>
    </xf>
    <xf numFmtId="0" fontId="3" fillId="7" borderId="5" xfId="0" applyFont="1" applyFill="1" applyBorder="1" applyAlignment="1">
      <alignment horizontal="center"/>
    </xf>
    <xf numFmtId="0" fontId="3" fillId="6" borderId="1" xfId="0" applyFont="1" applyFill="1" applyBorder="1"/>
    <xf numFmtId="0" fontId="3" fillId="6" borderId="2" xfId="0" applyFont="1" applyFill="1" applyBorder="1"/>
    <xf numFmtId="0" fontId="3" fillId="6" borderId="4" xfId="0" applyFont="1" applyFill="1" applyBorder="1"/>
    <xf numFmtId="2" fontId="3" fillId="6" borderId="3" xfId="0" applyNumberFormat="1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2" fontId="3" fillId="4" borderId="3" xfId="0" applyNumberFormat="1" applyFont="1" applyFill="1" applyBorder="1" applyAlignment="1">
      <alignment horizontal="center"/>
    </xf>
    <xf numFmtId="0" fontId="3" fillId="7" borderId="9" xfId="0" applyFont="1" applyFill="1" applyBorder="1"/>
    <xf numFmtId="0" fontId="2" fillId="7" borderId="10" xfId="0" applyFont="1" applyFill="1" applyBorder="1"/>
    <xf numFmtId="0" fontId="3" fillId="7" borderId="10" xfId="0" applyFont="1" applyFill="1" applyBorder="1"/>
    <xf numFmtId="0" fontId="3" fillId="7" borderId="10" xfId="0" applyFont="1" applyFill="1" applyBorder="1" applyAlignment="1">
      <alignment horizontal="right"/>
    </xf>
    <xf numFmtId="0" fontId="3" fillId="7" borderId="1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Fill="1"/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/>
    <xf numFmtId="0" fontId="3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/>
    <xf numFmtId="0" fontId="3" fillId="2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/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7" borderId="1" xfId="0" applyFont="1" applyFill="1" applyBorder="1"/>
    <xf numFmtId="0" fontId="3" fillId="7" borderId="2" xfId="0" applyFont="1" applyFill="1" applyBorder="1"/>
    <xf numFmtId="164" fontId="3" fillId="5" borderId="4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3" fillId="5" borderId="2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1" xfId="0" applyFont="1" applyFill="1" applyBorder="1" applyAlignment="1"/>
    <xf numFmtId="0" fontId="3" fillId="8" borderId="1" xfId="0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left"/>
    </xf>
    <xf numFmtId="0" fontId="3" fillId="8" borderId="3" xfId="0" applyFont="1" applyFill="1" applyBorder="1" applyAlignment="1">
      <alignment horizontal="left"/>
    </xf>
    <xf numFmtId="165" fontId="3" fillId="8" borderId="4" xfId="1" applyNumberFormat="1" applyFont="1" applyFill="1" applyBorder="1" applyAlignment="1"/>
    <xf numFmtId="0" fontId="3" fillId="8" borderId="3" xfId="0" applyFont="1" applyFill="1" applyBorder="1" applyAlignment="1">
      <alignment horizontal="center"/>
    </xf>
    <xf numFmtId="0" fontId="3" fillId="8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165" fontId="3" fillId="8" borderId="2" xfId="0" applyNumberFormat="1" applyFont="1" applyFill="1" applyBorder="1" applyAlignment="1">
      <alignment horizontal="center"/>
    </xf>
    <xf numFmtId="49" fontId="3" fillId="8" borderId="3" xfId="0" applyNumberFormat="1" applyFont="1" applyFill="1" applyBorder="1" applyAlignment="1">
      <alignment horizontal="center"/>
    </xf>
    <xf numFmtId="165" fontId="3" fillId="8" borderId="4" xfId="1" applyNumberFormat="1" applyFont="1" applyFill="1" applyBorder="1" applyAlignment="1">
      <alignment horizontal="left"/>
    </xf>
    <xf numFmtId="165" fontId="3" fillId="4" borderId="3" xfId="0" applyNumberFormat="1" applyFont="1" applyFill="1" applyBorder="1" applyAlignment="1">
      <alignment horizontal="left"/>
    </xf>
    <xf numFmtId="0" fontId="3" fillId="2" borderId="13" xfId="0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left"/>
    </xf>
    <xf numFmtId="49" fontId="3" fillId="4" borderId="3" xfId="0" applyNumberFormat="1" applyFont="1" applyFill="1" applyBorder="1" applyAlignment="1">
      <alignment horizontal="center"/>
    </xf>
    <xf numFmtId="0" fontId="6" fillId="3" borderId="7" xfId="0" applyFont="1" applyFill="1" applyBorder="1" applyAlignment="1"/>
    <xf numFmtId="0" fontId="3" fillId="3" borderId="0" xfId="0" applyFont="1" applyFill="1" applyBorder="1" applyAlignment="1"/>
    <xf numFmtId="49" fontId="6" fillId="3" borderId="6" xfId="0" applyNumberFormat="1" applyFont="1" applyFill="1" applyBorder="1" applyAlignment="1"/>
    <xf numFmtId="0" fontId="6" fillId="3" borderId="6" xfId="0" applyFont="1" applyFill="1" applyBorder="1" applyAlignment="1">
      <alignment horizontal="left"/>
    </xf>
    <xf numFmtId="0" fontId="3" fillId="3" borderId="8" xfId="0" applyFont="1" applyFill="1" applyBorder="1"/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/>
    <xf numFmtId="0" fontId="3" fillId="2" borderId="10" xfId="0" applyFont="1" applyFill="1" applyBorder="1"/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left"/>
    </xf>
    <xf numFmtId="0" fontId="3" fillId="8" borderId="9" xfId="0" applyFont="1" applyFill="1" applyBorder="1" applyAlignment="1">
      <alignment horizontal="left"/>
    </xf>
    <xf numFmtId="49" fontId="3" fillId="8" borderId="9" xfId="0" applyNumberFormat="1" applyFont="1" applyFill="1" applyBorder="1" applyAlignment="1">
      <alignment horizontal="left"/>
    </xf>
    <xf numFmtId="0" fontId="3" fillId="8" borderId="13" xfId="0" applyFont="1" applyFill="1" applyBorder="1" applyAlignment="1">
      <alignment horizontal="left"/>
    </xf>
    <xf numFmtId="165" fontId="3" fillId="8" borderId="11" xfId="1" applyNumberFormat="1" applyFont="1" applyFill="1" applyBorder="1" applyAlignment="1"/>
    <xf numFmtId="0" fontId="3" fillId="8" borderId="13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165" fontId="3" fillId="8" borderId="10" xfId="0" applyNumberFormat="1" applyFont="1" applyFill="1" applyBorder="1" applyAlignment="1">
      <alignment horizontal="center"/>
    </xf>
    <xf numFmtId="49" fontId="3" fillId="8" borderId="13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166" fontId="3" fillId="2" borderId="0" xfId="0" applyNumberFormat="1" applyFont="1" applyFill="1"/>
    <xf numFmtId="0" fontId="3" fillId="0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3" borderId="0" xfId="0" applyFont="1" applyFill="1"/>
    <xf numFmtId="0" fontId="3" fillId="2" borderId="14" xfId="0" applyFont="1" applyFill="1" applyBorder="1" applyAlignment="1">
      <alignment horizontal="center"/>
    </xf>
    <xf numFmtId="49" fontId="3" fillId="8" borderId="3" xfId="0" applyNumberFormat="1" applyFont="1" applyFill="1" applyBorder="1" applyAlignment="1">
      <alignment horizontal="left"/>
    </xf>
    <xf numFmtId="0" fontId="3" fillId="8" borderId="3" xfId="0" applyNumberFormat="1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1" fontId="3" fillId="8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/>
    </xf>
    <xf numFmtId="0" fontId="3" fillId="3" borderId="6" xfId="0" applyFont="1" applyFill="1" applyBorder="1" applyAlignment="1"/>
    <xf numFmtId="0" fontId="3" fillId="2" borderId="9" xfId="0" applyFont="1" applyFill="1" applyBorder="1" applyAlignment="1"/>
    <xf numFmtId="1" fontId="3" fillId="8" borderId="3" xfId="0" applyNumberFormat="1" applyFont="1" applyFill="1" applyBorder="1" applyAlignment="1">
      <alignment horizontal="center"/>
    </xf>
    <xf numFmtId="165" fontId="3" fillId="8" borderId="3" xfId="1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vertical="top"/>
    </xf>
    <xf numFmtId="0" fontId="8" fillId="5" borderId="1" xfId="0" applyFont="1" applyFill="1" applyBorder="1"/>
    <xf numFmtId="165" fontId="3" fillId="8" borderId="3" xfId="1" applyNumberFormat="1" applyFont="1" applyFill="1" applyBorder="1" applyAlignment="1">
      <alignment horizontal="left"/>
    </xf>
    <xf numFmtId="165" fontId="3" fillId="8" borderId="3" xfId="0" applyNumberFormat="1" applyFont="1" applyFill="1" applyBorder="1" applyAlignment="1">
      <alignment horizontal="center"/>
    </xf>
  </cellXfs>
  <cellStyles count="6">
    <cellStyle name="Avattu hyperlinkki" xfId="3" builtinId="9" hidden="1"/>
    <cellStyle name="Avattu hyperlinkki" xfId="5" builtinId="9" hidden="1"/>
    <cellStyle name="Hyperlinkki" xfId="2" builtinId="8" hidden="1"/>
    <cellStyle name="Hyperlinkki" xfId="4" builtinId="8" hidden="1"/>
    <cellStyle name="Normaali" xfId="0" builtinId="0"/>
    <cellStyle name="Prosentti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"/>
  <sheetViews>
    <sheetView tabSelected="1" zoomScale="90" zoomScaleNormal="90" zoomScalePageLayoutView="90" workbookViewId="0">
      <selection activeCell="O22" sqref="O22"/>
    </sheetView>
  </sheetViews>
  <sheetFormatPr baseColWidth="10" defaultColWidth="8.83203125" defaultRowHeight="15" customHeight="1" x14ac:dyDescent="0"/>
  <cols>
    <col min="1" max="1" width="0.6640625" style="7" customWidth="1"/>
    <col min="2" max="2" width="6.6640625" style="81" customWidth="1"/>
    <col min="3" max="3" width="6.6640625" style="79" customWidth="1"/>
    <col min="4" max="4" width="8.33203125" style="81" customWidth="1"/>
    <col min="5" max="12" width="5.6640625" style="79" customWidth="1"/>
    <col min="13" max="13" width="6" style="79" customWidth="1"/>
    <col min="14" max="14" width="8.83203125" style="79" customWidth="1"/>
    <col min="15" max="15" width="0.6640625" style="41" customWidth="1"/>
    <col min="16" max="18" width="5.6640625" style="41" customWidth="1"/>
    <col min="19" max="19" width="5.5" style="41" customWidth="1"/>
    <col min="20" max="20" width="0.6640625" style="41" customWidth="1"/>
    <col min="21" max="33" width="5.6640625" style="79" customWidth="1"/>
    <col min="34" max="36" width="3.33203125" style="79" customWidth="1"/>
    <col min="37" max="37" width="36" style="80" customWidth="1"/>
    <col min="38" max="38" width="27.83203125" style="102" customWidth="1"/>
    <col min="39" max="40" width="8.83203125" style="102"/>
    <col min="41" max="16384" width="8.83203125" style="7"/>
  </cols>
  <sheetData>
    <row r="1" spans="1:40" ht="19.5" customHeight="1">
      <c r="A1" s="1"/>
      <c r="B1" s="2" t="s">
        <v>39</v>
      </c>
      <c r="C1" s="3"/>
      <c r="D1" s="4"/>
      <c r="E1" s="5" t="s">
        <v>66</v>
      </c>
      <c r="F1" s="6"/>
      <c r="G1" s="2"/>
      <c r="H1" s="2"/>
      <c r="I1" s="3"/>
      <c r="J1" s="3"/>
      <c r="K1" s="3"/>
      <c r="L1" s="2"/>
      <c r="M1" s="3"/>
      <c r="N1" s="3"/>
      <c r="O1" s="3"/>
      <c r="P1" s="149"/>
      <c r="Q1" s="149"/>
      <c r="R1" s="149"/>
      <c r="S1" s="149"/>
      <c r="T1" s="149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151"/>
      <c r="AL1" s="43"/>
      <c r="AM1" s="43"/>
      <c r="AN1" s="43"/>
    </row>
    <row r="2" spans="1:40" s="22" customFormat="1" ht="15" customHeight="1">
      <c r="A2" s="8"/>
      <c r="B2" s="9" t="s">
        <v>14</v>
      </c>
      <c r="C2" s="10"/>
      <c r="D2" s="11"/>
      <c r="E2" s="12" t="s">
        <v>15</v>
      </c>
      <c r="F2" s="13"/>
      <c r="G2" s="13"/>
      <c r="H2" s="14"/>
      <c r="I2" s="15" t="s">
        <v>16</v>
      </c>
      <c r="J2" s="16"/>
      <c r="K2" s="13"/>
      <c r="L2" s="13"/>
      <c r="M2" s="14"/>
      <c r="N2" s="17"/>
      <c r="O2" s="18"/>
      <c r="P2" s="21"/>
      <c r="Q2" s="19" t="s">
        <v>15</v>
      </c>
      <c r="R2" s="13"/>
      <c r="S2" s="20"/>
      <c r="T2" s="18"/>
      <c r="U2" s="19" t="s">
        <v>17</v>
      </c>
      <c r="V2" s="13"/>
      <c r="W2" s="13"/>
      <c r="X2" s="13"/>
      <c r="Y2" s="20"/>
      <c r="Z2" s="21" t="s">
        <v>18</v>
      </c>
      <c r="AA2" s="13"/>
      <c r="AB2" s="13"/>
      <c r="AC2" s="13"/>
      <c r="AD2" s="14"/>
      <c r="AE2" s="21" t="s">
        <v>37</v>
      </c>
      <c r="AF2" s="13"/>
      <c r="AG2" s="13"/>
      <c r="AH2" s="19"/>
      <c r="AI2" s="13"/>
      <c r="AJ2" s="14"/>
      <c r="AK2" s="12" t="s">
        <v>169</v>
      </c>
      <c r="AL2" s="43"/>
      <c r="AM2" s="43"/>
      <c r="AN2" s="43"/>
    </row>
    <row r="3" spans="1:40" s="22" customFormat="1" ht="15" customHeight="1">
      <c r="A3" s="8"/>
      <c r="B3" s="17" t="s">
        <v>0</v>
      </c>
      <c r="C3" s="17" t="s">
        <v>4</v>
      </c>
      <c r="D3" s="12" t="s">
        <v>1</v>
      </c>
      <c r="E3" s="17" t="s">
        <v>3</v>
      </c>
      <c r="F3" s="17" t="s">
        <v>8</v>
      </c>
      <c r="G3" s="14" t="s">
        <v>5</v>
      </c>
      <c r="H3" s="17" t="s">
        <v>6</v>
      </c>
      <c r="I3" s="17" t="s">
        <v>19</v>
      </c>
      <c r="J3" s="17" t="s">
        <v>20</v>
      </c>
      <c r="K3" s="17" t="s">
        <v>21</v>
      </c>
      <c r="L3" s="17" t="s">
        <v>22</v>
      </c>
      <c r="M3" s="17" t="s">
        <v>23</v>
      </c>
      <c r="N3" s="17" t="s">
        <v>24</v>
      </c>
      <c r="O3" s="23"/>
      <c r="P3" s="17" t="s">
        <v>5</v>
      </c>
      <c r="Q3" s="17" t="s">
        <v>6</v>
      </c>
      <c r="R3" s="17" t="s">
        <v>71</v>
      </c>
      <c r="S3" s="17" t="s">
        <v>19</v>
      </c>
      <c r="T3" s="23"/>
      <c r="U3" s="17" t="s">
        <v>3</v>
      </c>
      <c r="V3" s="17" t="s">
        <v>8</v>
      </c>
      <c r="W3" s="14" t="s">
        <v>5</v>
      </c>
      <c r="X3" s="17" t="s">
        <v>6</v>
      </c>
      <c r="Y3" s="17" t="s">
        <v>19</v>
      </c>
      <c r="Z3" s="17" t="s">
        <v>3</v>
      </c>
      <c r="AA3" s="17" t="s">
        <v>8</v>
      </c>
      <c r="AB3" s="14" t="s">
        <v>5</v>
      </c>
      <c r="AC3" s="17" t="s">
        <v>6</v>
      </c>
      <c r="AD3" s="17" t="s">
        <v>19</v>
      </c>
      <c r="AE3" s="17" t="s">
        <v>25</v>
      </c>
      <c r="AF3" s="17" t="s">
        <v>26</v>
      </c>
      <c r="AG3" s="14" t="s">
        <v>27</v>
      </c>
      <c r="AH3" s="14" t="s">
        <v>34</v>
      </c>
      <c r="AI3" s="16" t="s">
        <v>35</v>
      </c>
      <c r="AJ3" s="17" t="s">
        <v>36</v>
      </c>
      <c r="AK3" s="12"/>
      <c r="AL3" s="43"/>
      <c r="AM3" s="43"/>
      <c r="AN3" s="43"/>
    </row>
    <row r="4" spans="1:40" s="22" customFormat="1" ht="15" customHeight="1">
      <c r="A4" s="8"/>
      <c r="B4" s="24">
        <v>2000</v>
      </c>
      <c r="C4" s="24" t="s">
        <v>60</v>
      </c>
      <c r="D4" s="25" t="s">
        <v>58</v>
      </c>
      <c r="E4" s="24"/>
      <c r="F4" s="26" t="s">
        <v>59</v>
      </c>
      <c r="G4" s="83"/>
      <c r="H4" s="82"/>
      <c r="I4" s="24"/>
      <c r="J4" s="24"/>
      <c r="K4" s="24"/>
      <c r="L4" s="24"/>
      <c r="M4" s="24"/>
      <c r="N4" s="27"/>
      <c r="O4" s="23"/>
      <c r="P4" s="124"/>
      <c r="Q4" s="17"/>
      <c r="R4" s="17"/>
      <c r="S4" s="17"/>
      <c r="T4" s="41"/>
      <c r="U4" s="28"/>
      <c r="V4" s="29"/>
      <c r="W4" s="30"/>
      <c r="X4" s="29"/>
      <c r="Y4" s="29"/>
      <c r="Z4" s="31"/>
      <c r="AA4" s="31"/>
      <c r="AB4" s="31"/>
      <c r="AC4" s="31"/>
      <c r="AD4" s="31"/>
      <c r="AE4" s="29"/>
      <c r="AF4" s="29"/>
      <c r="AG4" s="30"/>
      <c r="AH4" s="30"/>
      <c r="AI4" s="32"/>
      <c r="AJ4" s="29"/>
      <c r="AK4" s="12"/>
      <c r="AL4" s="43"/>
      <c r="AM4" s="43"/>
      <c r="AN4" s="43"/>
    </row>
    <row r="5" spans="1:40" s="22" customFormat="1" ht="15" customHeight="1">
      <c r="A5" s="8"/>
      <c r="B5" s="29">
        <v>2000</v>
      </c>
      <c r="C5" s="29" t="s">
        <v>40</v>
      </c>
      <c r="D5" s="33" t="s">
        <v>41</v>
      </c>
      <c r="E5" s="29">
        <v>23</v>
      </c>
      <c r="F5" s="29">
        <v>2</v>
      </c>
      <c r="G5" s="29">
        <v>5</v>
      </c>
      <c r="H5" s="29">
        <v>9</v>
      </c>
      <c r="I5" s="29">
        <v>58</v>
      </c>
      <c r="J5" s="29">
        <v>25</v>
      </c>
      <c r="K5" s="29">
        <v>10</v>
      </c>
      <c r="L5" s="29">
        <v>16</v>
      </c>
      <c r="M5" s="29">
        <v>7</v>
      </c>
      <c r="N5" s="34">
        <v>0.41699999999999998</v>
      </c>
      <c r="O5" s="23">
        <f t="shared" ref="O5:O15" si="0">PRODUCT(I5/N5)</f>
        <v>139.08872901678657</v>
      </c>
      <c r="P5" s="124"/>
      <c r="Q5" s="17"/>
      <c r="R5" s="17"/>
      <c r="S5" s="17"/>
      <c r="T5" s="41"/>
      <c r="U5" s="28"/>
      <c r="V5" s="29"/>
      <c r="W5" s="30"/>
      <c r="X5" s="29"/>
      <c r="Y5" s="29"/>
      <c r="Z5" s="31">
        <v>7</v>
      </c>
      <c r="AA5" s="31">
        <v>0</v>
      </c>
      <c r="AB5" s="31">
        <v>1</v>
      </c>
      <c r="AC5" s="31">
        <v>0</v>
      </c>
      <c r="AD5" s="31">
        <v>14</v>
      </c>
      <c r="AE5" s="29"/>
      <c r="AF5" s="28"/>
      <c r="AG5" s="28"/>
      <c r="AH5" s="29"/>
      <c r="AI5" s="29"/>
      <c r="AJ5" s="29"/>
      <c r="AK5" s="12"/>
      <c r="AL5" s="43"/>
      <c r="AM5" s="43"/>
      <c r="AN5" s="43"/>
    </row>
    <row r="6" spans="1:40" s="22" customFormat="1" ht="15" customHeight="1">
      <c r="A6" s="8"/>
      <c r="B6" s="29">
        <v>2001</v>
      </c>
      <c r="C6" s="29" t="s">
        <v>42</v>
      </c>
      <c r="D6" s="33" t="s">
        <v>41</v>
      </c>
      <c r="E6" s="29">
        <v>28</v>
      </c>
      <c r="F6" s="29">
        <v>0</v>
      </c>
      <c r="G6" s="29">
        <v>3</v>
      </c>
      <c r="H6" s="29">
        <v>8</v>
      </c>
      <c r="I6" s="29">
        <v>49</v>
      </c>
      <c r="J6" s="29">
        <v>13</v>
      </c>
      <c r="K6" s="29">
        <v>17</v>
      </c>
      <c r="L6" s="29">
        <v>16</v>
      </c>
      <c r="M6" s="29">
        <v>3</v>
      </c>
      <c r="N6" s="34">
        <v>0.35299999999999998</v>
      </c>
      <c r="O6" s="23">
        <f t="shared" si="0"/>
        <v>138.8101983002833</v>
      </c>
      <c r="P6" s="124"/>
      <c r="Q6" s="17"/>
      <c r="R6" s="17"/>
      <c r="S6" s="17"/>
      <c r="T6" s="41"/>
      <c r="U6" s="28"/>
      <c r="V6" s="29"/>
      <c r="W6" s="30"/>
      <c r="X6" s="29"/>
      <c r="Y6" s="29"/>
      <c r="Z6" s="31"/>
      <c r="AA6" s="31"/>
      <c r="AB6" s="31"/>
      <c r="AC6" s="31"/>
      <c r="AD6" s="31"/>
      <c r="AE6" s="29"/>
      <c r="AF6" s="29"/>
      <c r="AG6" s="29"/>
      <c r="AH6" s="30"/>
      <c r="AI6" s="32"/>
      <c r="AJ6" s="29"/>
      <c r="AK6" s="12"/>
      <c r="AL6" s="43"/>
      <c r="AM6" s="43"/>
      <c r="AN6" s="43"/>
    </row>
    <row r="7" spans="1:40" s="22" customFormat="1" ht="15" customHeight="1">
      <c r="A7" s="8"/>
      <c r="B7" s="29">
        <v>2002</v>
      </c>
      <c r="C7" s="29" t="s">
        <v>43</v>
      </c>
      <c r="D7" s="33" t="s">
        <v>44</v>
      </c>
      <c r="E7" s="29">
        <v>29</v>
      </c>
      <c r="F7" s="29">
        <v>0</v>
      </c>
      <c r="G7" s="29">
        <v>6</v>
      </c>
      <c r="H7" s="29">
        <v>10</v>
      </c>
      <c r="I7" s="29">
        <v>85</v>
      </c>
      <c r="J7" s="29">
        <v>35</v>
      </c>
      <c r="K7" s="29">
        <v>31</v>
      </c>
      <c r="L7" s="29">
        <v>13</v>
      </c>
      <c r="M7" s="29">
        <v>6</v>
      </c>
      <c r="N7" s="34">
        <v>0.55900000000000005</v>
      </c>
      <c r="O7" s="23">
        <f t="shared" si="0"/>
        <v>152.05724508050088</v>
      </c>
      <c r="P7" s="124"/>
      <c r="Q7" s="17"/>
      <c r="R7" s="17"/>
      <c r="S7" s="17"/>
      <c r="T7" s="41"/>
      <c r="U7" s="29">
        <v>3</v>
      </c>
      <c r="V7" s="29">
        <v>0</v>
      </c>
      <c r="W7" s="29">
        <v>0</v>
      </c>
      <c r="X7" s="29">
        <v>0</v>
      </c>
      <c r="Y7" s="29">
        <v>7</v>
      </c>
      <c r="Z7" s="31"/>
      <c r="AA7" s="31"/>
      <c r="AB7" s="31"/>
      <c r="AC7" s="31"/>
      <c r="AD7" s="31"/>
      <c r="AE7" s="29"/>
      <c r="AF7" s="29"/>
      <c r="AG7" s="29"/>
      <c r="AH7" s="30"/>
      <c r="AI7" s="32"/>
      <c r="AJ7" s="29"/>
      <c r="AK7" s="12"/>
      <c r="AL7" s="43"/>
      <c r="AM7" s="43"/>
      <c r="AN7" s="43"/>
    </row>
    <row r="8" spans="1:40" s="22" customFormat="1" ht="15" customHeight="1">
      <c r="A8" s="8"/>
      <c r="B8" s="29">
        <v>2003</v>
      </c>
      <c r="C8" s="29" t="s">
        <v>45</v>
      </c>
      <c r="D8" s="33" t="s">
        <v>44</v>
      </c>
      <c r="E8" s="29">
        <v>25</v>
      </c>
      <c r="F8" s="29">
        <v>1</v>
      </c>
      <c r="G8" s="29">
        <v>7</v>
      </c>
      <c r="H8" s="29">
        <v>7</v>
      </c>
      <c r="I8" s="29">
        <v>62</v>
      </c>
      <c r="J8" s="29">
        <v>18</v>
      </c>
      <c r="K8" s="29">
        <v>23</v>
      </c>
      <c r="L8" s="29">
        <v>13</v>
      </c>
      <c r="M8" s="29">
        <v>8</v>
      </c>
      <c r="N8" s="34">
        <v>0.47699999999999998</v>
      </c>
      <c r="O8" s="23">
        <f t="shared" si="0"/>
        <v>129.97903563941301</v>
      </c>
      <c r="P8" s="124"/>
      <c r="Q8" s="17"/>
      <c r="R8" s="17"/>
      <c r="S8" s="17"/>
      <c r="T8" s="41"/>
      <c r="U8" s="29">
        <v>4</v>
      </c>
      <c r="V8" s="29">
        <v>1</v>
      </c>
      <c r="W8" s="29">
        <v>0</v>
      </c>
      <c r="X8" s="29">
        <v>3</v>
      </c>
      <c r="Y8" s="29">
        <v>8</v>
      </c>
      <c r="Z8" s="31"/>
      <c r="AA8" s="31"/>
      <c r="AB8" s="31"/>
      <c r="AC8" s="31"/>
      <c r="AD8" s="31"/>
      <c r="AE8" s="29"/>
      <c r="AF8" s="29"/>
      <c r="AG8" s="29"/>
      <c r="AH8" s="30"/>
      <c r="AI8" s="32"/>
      <c r="AJ8" s="29"/>
      <c r="AK8" s="12"/>
      <c r="AL8" s="43"/>
      <c r="AM8" s="43"/>
      <c r="AN8" s="43"/>
    </row>
    <row r="9" spans="1:40" s="22" customFormat="1" ht="15" customHeight="1">
      <c r="A9" s="8"/>
      <c r="B9" s="29">
        <v>2004</v>
      </c>
      <c r="C9" s="29" t="s">
        <v>46</v>
      </c>
      <c r="D9" s="33" t="s">
        <v>44</v>
      </c>
      <c r="E9" s="29">
        <v>28</v>
      </c>
      <c r="F9" s="29">
        <v>1</v>
      </c>
      <c r="G9" s="29">
        <v>6</v>
      </c>
      <c r="H9" s="29">
        <v>9</v>
      </c>
      <c r="I9" s="29">
        <v>76</v>
      </c>
      <c r="J9" s="29">
        <v>21</v>
      </c>
      <c r="K9" s="29">
        <v>22</v>
      </c>
      <c r="L9" s="29">
        <v>26</v>
      </c>
      <c r="M9" s="29">
        <v>7</v>
      </c>
      <c r="N9" s="34">
        <v>0.497</v>
      </c>
      <c r="O9" s="23">
        <f t="shared" si="0"/>
        <v>152.91750503018108</v>
      </c>
      <c r="P9" s="124"/>
      <c r="Q9" s="17"/>
      <c r="R9" s="17"/>
      <c r="S9" s="17"/>
      <c r="T9" s="41"/>
      <c r="U9" s="29">
        <v>14</v>
      </c>
      <c r="V9" s="29">
        <v>2</v>
      </c>
      <c r="W9" s="29">
        <v>12</v>
      </c>
      <c r="X9" s="29">
        <v>8</v>
      </c>
      <c r="Y9" s="29">
        <v>46</v>
      </c>
      <c r="Z9" s="31"/>
      <c r="AA9" s="31"/>
      <c r="AB9" s="31"/>
      <c r="AC9" s="31"/>
      <c r="AD9" s="31"/>
      <c r="AE9" s="29"/>
      <c r="AF9" s="29"/>
      <c r="AG9" s="29"/>
      <c r="AH9" s="30"/>
      <c r="AI9" s="32"/>
      <c r="AJ9" s="29">
        <v>1</v>
      </c>
      <c r="AK9" s="12"/>
      <c r="AL9" s="43"/>
      <c r="AM9" s="43"/>
      <c r="AN9" s="43"/>
    </row>
    <row r="10" spans="1:40" s="22" customFormat="1" ht="15" customHeight="1">
      <c r="A10" s="8"/>
      <c r="B10" s="29">
        <v>2005</v>
      </c>
      <c r="C10" s="29" t="s">
        <v>47</v>
      </c>
      <c r="D10" s="33" t="s">
        <v>48</v>
      </c>
      <c r="E10" s="29">
        <v>25</v>
      </c>
      <c r="F10" s="29">
        <v>1</v>
      </c>
      <c r="G10" s="29">
        <v>3</v>
      </c>
      <c r="H10" s="29">
        <v>33</v>
      </c>
      <c r="I10" s="29">
        <v>82</v>
      </c>
      <c r="J10" s="29">
        <v>39</v>
      </c>
      <c r="K10" s="29">
        <v>21</v>
      </c>
      <c r="L10" s="29">
        <v>18</v>
      </c>
      <c r="M10" s="29">
        <v>4</v>
      </c>
      <c r="N10" s="34">
        <v>0.503</v>
      </c>
      <c r="O10" s="23">
        <f t="shared" si="0"/>
        <v>163.02186878727633</v>
      </c>
      <c r="P10" s="124"/>
      <c r="Q10" s="17" t="s">
        <v>150</v>
      </c>
      <c r="R10" s="17"/>
      <c r="S10" s="17"/>
      <c r="T10" s="41"/>
      <c r="U10" s="29">
        <v>15</v>
      </c>
      <c r="V10" s="29">
        <v>0</v>
      </c>
      <c r="W10" s="29">
        <v>3</v>
      </c>
      <c r="X10" s="29">
        <v>10</v>
      </c>
      <c r="Y10" s="29">
        <v>54</v>
      </c>
      <c r="Z10" s="31"/>
      <c r="AA10" s="31"/>
      <c r="AB10" s="31"/>
      <c r="AC10" s="31"/>
      <c r="AD10" s="31"/>
      <c r="AE10" s="29">
        <v>1</v>
      </c>
      <c r="AF10" s="29"/>
      <c r="AG10" s="29"/>
      <c r="AH10" s="30"/>
      <c r="AI10" s="32">
        <v>1</v>
      </c>
      <c r="AJ10" s="29"/>
      <c r="AK10" s="12"/>
      <c r="AL10" s="43"/>
      <c r="AM10" s="43"/>
      <c r="AN10" s="43"/>
    </row>
    <row r="11" spans="1:40" s="22" customFormat="1" ht="15" customHeight="1">
      <c r="A11" s="8"/>
      <c r="B11" s="29">
        <v>2006</v>
      </c>
      <c r="C11" s="29" t="s">
        <v>49</v>
      </c>
      <c r="D11" s="33" t="s">
        <v>48</v>
      </c>
      <c r="E11" s="29">
        <v>27</v>
      </c>
      <c r="F11" s="29">
        <v>3</v>
      </c>
      <c r="G11" s="29">
        <v>0</v>
      </c>
      <c r="H11" s="29">
        <v>51</v>
      </c>
      <c r="I11" s="29">
        <v>134</v>
      </c>
      <c r="J11" s="29">
        <v>110</v>
      </c>
      <c r="K11" s="29">
        <v>14</v>
      </c>
      <c r="L11" s="29">
        <v>7</v>
      </c>
      <c r="M11" s="29">
        <v>3</v>
      </c>
      <c r="N11" s="34">
        <v>0.68400000000000005</v>
      </c>
      <c r="O11" s="23">
        <f t="shared" si="0"/>
        <v>195.90643274853801</v>
      </c>
      <c r="P11" s="124"/>
      <c r="Q11" s="29" t="s">
        <v>52</v>
      </c>
      <c r="R11" s="17" t="s">
        <v>42</v>
      </c>
      <c r="S11" s="17"/>
      <c r="T11" s="41"/>
      <c r="U11" s="29">
        <v>7</v>
      </c>
      <c r="V11" s="29">
        <v>2</v>
      </c>
      <c r="W11" s="29">
        <v>0</v>
      </c>
      <c r="X11" s="29">
        <v>18</v>
      </c>
      <c r="Y11" s="29">
        <v>36</v>
      </c>
      <c r="Z11" s="31"/>
      <c r="AA11" s="31"/>
      <c r="AB11" s="31"/>
      <c r="AC11" s="31"/>
      <c r="AD11" s="31"/>
      <c r="AE11" s="29">
        <v>1</v>
      </c>
      <c r="AF11" s="29"/>
      <c r="AG11" s="29"/>
      <c r="AH11" s="30"/>
      <c r="AI11" s="32"/>
      <c r="AJ11" s="29"/>
      <c r="AK11" s="12"/>
      <c r="AL11" s="43"/>
      <c r="AM11" s="43"/>
      <c r="AN11" s="43"/>
    </row>
    <row r="12" spans="1:40" s="22" customFormat="1" ht="15" customHeight="1">
      <c r="A12" s="8"/>
      <c r="B12" s="29">
        <v>2007</v>
      </c>
      <c r="C12" s="29" t="s">
        <v>50</v>
      </c>
      <c r="D12" s="33" t="s">
        <v>48</v>
      </c>
      <c r="E12" s="29">
        <v>26</v>
      </c>
      <c r="F12" s="29">
        <v>4</v>
      </c>
      <c r="G12" s="29">
        <v>2</v>
      </c>
      <c r="H12" s="29">
        <v>52</v>
      </c>
      <c r="I12" s="29">
        <v>151</v>
      </c>
      <c r="J12" s="29">
        <v>123</v>
      </c>
      <c r="K12" s="29">
        <v>16</v>
      </c>
      <c r="L12" s="29">
        <v>6</v>
      </c>
      <c r="M12" s="29">
        <v>6</v>
      </c>
      <c r="N12" s="34">
        <v>0.748</v>
      </c>
      <c r="O12" s="23">
        <f t="shared" si="0"/>
        <v>201.8716577540107</v>
      </c>
      <c r="P12" s="124"/>
      <c r="Q12" s="17" t="s">
        <v>46</v>
      </c>
      <c r="R12" s="17"/>
      <c r="S12" s="17" t="s">
        <v>43</v>
      </c>
      <c r="T12" s="41"/>
      <c r="U12" s="29">
        <v>13</v>
      </c>
      <c r="V12" s="29">
        <v>3</v>
      </c>
      <c r="W12" s="29">
        <v>2</v>
      </c>
      <c r="X12" s="29">
        <v>24</v>
      </c>
      <c r="Y12" s="29">
        <v>75</v>
      </c>
      <c r="Z12" s="31"/>
      <c r="AA12" s="31"/>
      <c r="AB12" s="31"/>
      <c r="AC12" s="31"/>
      <c r="AD12" s="31"/>
      <c r="AE12" s="29">
        <v>1</v>
      </c>
      <c r="AF12" s="29"/>
      <c r="AG12" s="29"/>
      <c r="AH12" s="30"/>
      <c r="AI12" s="32"/>
      <c r="AJ12" s="29"/>
      <c r="AK12" s="12"/>
      <c r="AL12" s="43"/>
      <c r="AM12" s="43"/>
      <c r="AN12" s="43"/>
    </row>
    <row r="13" spans="1:40" s="22" customFormat="1" ht="15" customHeight="1">
      <c r="A13" s="8"/>
      <c r="B13" s="29">
        <v>2008</v>
      </c>
      <c r="C13" s="29" t="s">
        <v>46</v>
      </c>
      <c r="D13" s="33" t="s">
        <v>48</v>
      </c>
      <c r="E13" s="29">
        <v>23</v>
      </c>
      <c r="F13" s="29">
        <v>3</v>
      </c>
      <c r="G13" s="29">
        <v>4</v>
      </c>
      <c r="H13" s="29">
        <v>28</v>
      </c>
      <c r="I13" s="29">
        <v>122</v>
      </c>
      <c r="J13" s="29">
        <v>56</v>
      </c>
      <c r="K13" s="29">
        <v>50</v>
      </c>
      <c r="L13" s="29">
        <v>9</v>
      </c>
      <c r="M13" s="29">
        <v>7</v>
      </c>
      <c r="N13" s="34">
        <v>0.63900000000000001</v>
      </c>
      <c r="O13" s="23">
        <f t="shared" si="0"/>
        <v>190.92331768388107</v>
      </c>
      <c r="P13" s="124"/>
      <c r="Q13" s="17" t="s">
        <v>72</v>
      </c>
      <c r="R13" s="17"/>
      <c r="S13" s="17"/>
      <c r="T13" s="41"/>
      <c r="U13" s="29">
        <v>14</v>
      </c>
      <c r="V13" s="29">
        <v>3</v>
      </c>
      <c r="W13" s="29">
        <v>0</v>
      </c>
      <c r="X13" s="29">
        <v>13</v>
      </c>
      <c r="Y13" s="29">
        <v>74</v>
      </c>
      <c r="Z13" s="31"/>
      <c r="AA13" s="31"/>
      <c r="AB13" s="31"/>
      <c r="AC13" s="31"/>
      <c r="AD13" s="31"/>
      <c r="AE13" s="29">
        <v>1</v>
      </c>
      <c r="AF13" s="29"/>
      <c r="AG13" s="29"/>
      <c r="AH13" s="30"/>
      <c r="AI13" s="32"/>
      <c r="AJ13" s="29">
        <v>1</v>
      </c>
      <c r="AK13" s="12"/>
      <c r="AL13" s="43"/>
      <c r="AM13" s="43"/>
      <c r="AN13" s="43"/>
    </row>
    <row r="14" spans="1:40" s="22" customFormat="1" ht="15" customHeight="1">
      <c r="A14" s="8"/>
      <c r="B14" s="29">
        <v>2009</v>
      </c>
      <c r="C14" s="29" t="s">
        <v>46</v>
      </c>
      <c r="D14" s="33" t="s">
        <v>51</v>
      </c>
      <c r="E14" s="29">
        <v>24</v>
      </c>
      <c r="F14" s="29">
        <v>4</v>
      </c>
      <c r="G14" s="29">
        <v>6</v>
      </c>
      <c r="H14" s="29">
        <v>37</v>
      </c>
      <c r="I14" s="29">
        <v>139</v>
      </c>
      <c r="J14" s="29">
        <v>55</v>
      </c>
      <c r="K14" s="29">
        <v>60</v>
      </c>
      <c r="L14" s="29">
        <v>14</v>
      </c>
      <c r="M14" s="29">
        <v>10</v>
      </c>
      <c r="N14" s="34">
        <v>0.73199999999999998</v>
      </c>
      <c r="O14" s="23">
        <f t="shared" si="0"/>
        <v>189.89071038251367</v>
      </c>
      <c r="P14" s="124"/>
      <c r="Q14" s="14" t="s">
        <v>50</v>
      </c>
      <c r="R14" s="17" t="s">
        <v>43</v>
      </c>
      <c r="S14" s="17" t="s">
        <v>49</v>
      </c>
      <c r="T14" s="41"/>
      <c r="U14" s="29">
        <v>11</v>
      </c>
      <c r="V14" s="29">
        <v>0</v>
      </c>
      <c r="W14" s="30">
        <v>1</v>
      </c>
      <c r="X14" s="29">
        <v>17</v>
      </c>
      <c r="Y14" s="29">
        <v>56</v>
      </c>
      <c r="Z14" s="31"/>
      <c r="AA14" s="31"/>
      <c r="AB14" s="31"/>
      <c r="AC14" s="31"/>
      <c r="AD14" s="31"/>
      <c r="AE14" s="29">
        <v>1</v>
      </c>
      <c r="AF14" s="29"/>
      <c r="AG14" s="29"/>
      <c r="AH14" s="30"/>
      <c r="AI14" s="32"/>
      <c r="AJ14" s="29">
        <v>1</v>
      </c>
      <c r="AK14" s="12"/>
      <c r="AL14" s="43"/>
      <c r="AM14" s="43"/>
      <c r="AN14" s="43"/>
    </row>
    <row r="15" spans="1:40" s="22" customFormat="1" ht="15" customHeight="1">
      <c r="A15" s="8"/>
      <c r="B15" s="29">
        <v>2010</v>
      </c>
      <c r="C15" s="29" t="s">
        <v>52</v>
      </c>
      <c r="D15" s="33" t="s">
        <v>51</v>
      </c>
      <c r="E15" s="29">
        <v>26</v>
      </c>
      <c r="F15" s="35">
        <v>9</v>
      </c>
      <c r="G15" s="35">
        <v>14</v>
      </c>
      <c r="H15" s="35">
        <v>60</v>
      </c>
      <c r="I15" s="35">
        <v>220</v>
      </c>
      <c r="J15" s="29">
        <v>24</v>
      </c>
      <c r="K15" s="29">
        <v>136</v>
      </c>
      <c r="L15" s="29">
        <v>37</v>
      </c>
      <c r="M15" s="32">
        <v>23</v>
      </c>
      <c r="N15" s="34">
        <v>0.88</v>
      </c>
      <c r="O15" s="23">
        <f t="shared" si="0"/>
        <v>250</v>
      </c>
      <c r="P15" s="124"/>
      <c r="Q15" s="14" t="s">
        <v>47</v>
      </c>
      <c r="R15" s="17" t="s">
        <v>46</v>
      </c>
      <c r="S15" s="29" t="s">
        <v>52</v>
      </c>
      <c r="T15" s="41"/>
      <c r="U15" s="29">
        <v>11</v>
      </c>
      <c r="V15" s="29">
        <v>1</v>
      </c>
      <c r="W15" s="30">
        <v>3</v>
      </c>
      <c r="X15" s="29">
        <v>17</v>
      </c>
      <c r="Y15" s="29">
        <v>73</v>
      </c>
      <c r="Z15" s="31"/>
      <c r="AA15" s="31"/>
      <c r="AB15" s="31"/>
      <c r="AC15" s="31"/>
      <c r="AD15" s="31"/>
      <c r="AE15" s="29">
        <v>1</v>
      </c>
      <c r="AF15" s="29"/>
      <c r="AG15" s="29">
        <v>1</v>
      </c>
      <c r="AH15" s="30">
        <v>1</v>
      </c>
      <c r="AI15" s="32"/>
      <c r="AJ15" s="29"/>
      <c r="AK15" s="12" t="s">
        <v>170</v>
      </c>
      <c r="AL15" s="43"/>
      <c r="AM15" s="43"/>
      <c r="AN15" s="43"/>
    </row>
    <row r="16" spans="1:40" s="22" customFormat="1" ht="15" customHeight="1">
      <c r="A16" s="8"/>
      <c r="B16" s="29">
        <v>2011</v>
      </c>
      <c r="C16" s="29" t="s">
        <v>47</v>
      </c>
      <c r="D16" s="33" t="s">
        <v>51</v>
      </c>
      <c r="E16" s="29">
        <v>26</v>
      </c>
      <c r="F16" s="29">
        <v>6</v>
      </c>
      <c r="G16" s="29">
        <v>12</v>
      </c>
      <c r="H16" s="29">
        <v>60</v>
      </c>
      <c r="I16" s="29">
        <v>205</v>
      </c>
      <c r="J16" s="29">
        <v>20</v>
      </c>
      <c r="K16" s="29">
        <v>103</v>
      </c>
      <c r="L16" s="29">
        <v>64</v>
      </c>
      <c r="M16" s="32">
        <v>18</v>
      </c>
      <c r="N16" s="34">
        <v>0.82699999999999996</v>
      </c>
      <c r="O16" s="23">
        <f>PRODUCT(I16/N16)</f>
        <v>247.88391777509071</v>
      </c>
      <c r="P16" s="124"/>
      <c r="Q16" s="14" t="s">
        <v>46</v>
      </c>
      <c r="R16" s="17" t="s">
        <v>45</v>
      </c>
      <c r="S16" s="29" t="s">
        <v>52</v>
      </c>
      <c r="T16" s="41"/>
      <c r="U16" s="29">
        <v>12</v>
      </c>
      <c r="V16" s="29">
        <v>2</v>
      </c>
      <c r="W16" s="30">
        <v>5</v>
      </c>
      <c r="X16" s="29">
        <v>17</v>
      </c>
      <c r="Y16" s="29">
        <v>99</v>
      </c>
      <c r="Z16" s="31"/>
      <c r="AA16" s="31"/>
      <c r="AB16" s="31"/>
      <c r="AC16" s="31"/>
      <c r="AD16" s="31"/>
      <c r="AE16" s="29">
        <v>1</v>
      </c>
      <c r="AF16" s="29">
        <v>1</v>
      </c>
      <c r="AG16" s="29"/>
      <c r="AH16" s="30"/>
      <c r="AI16" s="32">
        <v>1</v>
      </c>
      <c r="AJ16" s="29"/>
      <c r="AK16" s="12" t="s">
        <v>171</v>
      </c>
      <c r="AL16" s="43"/>
      <c r="AM16" s="43"/>
      <c r="AN16" s="43"/>
    </row>
    <row r="17" spans="1:40" s="22" customFormat="1" ht="15" customHeight="1">
      <c r="A17" s="8"/>
      <c r="B17" s="29">
        <v>2012</v>
      </c>
      <c r="C17" s="29" t="s">
        <v>47</v>
      </c>
      <c r="D17" s="33" t="s">
        <v>51</v>
      </c>
      <c r="E17" s="29">
        <v>26</v>
      </c>
      <c r="F17" s="35">
        <v>7</v>
      </c>
      <c r="G17" s="35">
        <v>12</v>
      </c>
      <c r="H17" s="35">
        <v>56</v>
      </c>
      <c r="I17" s="35">
        <v>199</v>
      </c>
      <c r="J17" s="29">
        <v>26</v>
      </c>
      <c r="K17" s="29">
        <v>89</v>
      </c>
      <c r="L17" s="29">
        <v>65</v>
      </c>
      <c r="M17" s="32">
        <v>19</v>
      </c>
      <c r="N17" s="34">
        <v>0.80200000000000005</v>
      </c>
      <c r="O17" s="23">
        <f>PRODUCT(I17/N17)</f>
        <v>248.1296758104738</v>
      </c>
      <c r="P17" s="124"/>
      <c r="Q17" s="14" t="s">
        <v>47</v>
      </c>
      <c r="R17" s="17" t="s">
        <v>46</v>
      </c>
      <c r="S17" s="17" t="s">
        <v>47</v>
      </c>
      <c r="T17" s="41"/>
      <c r="U17" s="29">
        <v>12</v>
      </c>
      <c r="V17" s="29">
        <v>1</v>
      </c>
      <c r="W17" s="30">
        <v>1</v>
      </c>
      <c r="X17" s="29">
        <v>9</v>
      </c>
      <c r="Y17" s="29">
        <v>66</v>
      </c>
      <c r="Z17" s="31"/>
      <c r="AA17" s="31"/>
      <c r="AB17" s="31"/>
      <c r="AC17" s="31"/>
      <c r="AD17" s="31"/>
      <c r="AE17" s="29">
        <v>1</v>
      </c>
      <c r="AF17" s="29"/>
      <c r="AG17" s="29"/>
      <c r="AH17" s="30"/>
      <c r="AI17" s="32">
        <v>1</v>
      </c>
      <c r="AJ17" s="29"/>
      <c r="AK17" s="12"/>
      <c r="AL17" s="43"/>
      <c r="AM17" s="43"/>
      <c r="AN17" s="43"/>
    </row>
    <row r="18" spans="1:40" s="22" customFormat="1" ht="15" customHeight="1">
      <c r="A18" s="8"/>
      <c r="B18" s="29">
        <v>2013</v>
      </c>
      <c r="C18" s="29" t="s">
        <v>47</v>
      </c>
      <c r="D18" s="33" t="s">
        <v>51</v>
      </c>
      <c r="E18" s="29">
        <v>26</v>
      </c>
      <c r="F18" s="29">
        <v>4</v>
      </c>
      <c r="G18" s="29">
        <v>10</v>
      </c>
      <c r="H18" s="29">
        <v>59</v>
      </c>
      <c r="I18" s="29">
        <v>221</v>
      </c>
      <c r="J18" s="29">
        <v>25</v>
      </c>
      <c r="K18" s="29">
        <v>130</v>
      </c>
      <c r="L18" s="29">
        <v>52</v>
      </c>
      <c r="M18" s="32">
        <v>14</v>
      </c>
      <c r="N18" s="34">
        <v>0.84399999999999997</v>
      </c>
      <c r="O18" s="23">
        <f>PRODUCT(I18/N18)</f>
        <v>261.84834123222748</v>
      </c>
      <c r="P18" s="124"/>
      <c r="Q18" s="14" t="s">
        <v>47</v>
      </c>
      <c r="R18" s="17" t="s">
        <v>42</v>
      </c>
      <c r="S18" s="29" t="s">
        <v>52</v>
      </c>
      <c r="T18" s="41"/>
      <c r="U18" s="29">
        <v>11</v>
      </c>
      <c r="V18" s="29">
        <v>4</v>
      </c>
      <c r="W18" s="30">
        <v>8</v>
      </c>
      <c r="X18" s="29">
        <v>21</v>
      </c>
      <c r="Y18" s="29">
        <v>96</v>
      </c>
      <c r="Z18" s="31"/>
      <c r="AA18" s="31"/>
      <c r="AB18" s="31"/>
      <c r="AC18" s="31"/>
      <c r="AD18" s="31"/>
      <c r="AE18" s="29">
        <v>1</v>
      </c>
      <c r="AF18" s="29"/>
      <c r="AG18" s="29"/>
      <c r="AH18" s="30"/>
      <c r="AI18" s="32">
        <v>1</v>
      </c>
      <c r="AJ18" s="29"/>
      <c r="AK18" s="12"/>
      <c r="AL18" s="43"/>
      <c r="AM18" s="43"/>
      <c r="AN18" s="43"/>
    </row>
    <row r="19" spans="1:40" s="22" customFormat="1" ht="15" customHeight="1">
      <c r="A19" s="8"/>
      <c r="B19" s="29">
        <v>2014</v>
      </c>
      <c r="C19" s="29" t="s">
        <v>47</v>
      </c>
      <c r="D19" s="33" t="s">
        <v>51</v>
      </c>
      <c r="E19" s="29">
        <v>30</v>
      </c>
      <c r="F19" s="35">
        <v>6</v>
      </c>
      <c r="G19" s="35">
        <v>41</v>
      </c>
      <c r="H19" s="35">
        <v>48</v>
      </c>
      <c r="I19" s="35">
        <v>182</v>
      </c>
      <c r="J19" s="29">
        <v>12</v>
      </c>
      <c r="K19" s="29">
        <v>51</v>
      </c>
      <c r="L19" s="29">
        <v>72</v>
      </c>
      <c r="M19" s="32">
        <v>47</v>
      </c>
      <c r="N19" s="34">
        <v>0.70299999999999996</v>
      </c>
      <c r="O19" s="23">
        <f>PRODUCT(I19/N19)</f>
        <v>258.89046941678521</v>
      </c>
      <c r="P19" s="124"/>
      <c r="Q19" s="14" t="s">
        <v>43</v>
      </c>
      <c r="R19" s="17" t="s">
        <v>45</v>
      </c>
      <c r="S19" s="17" t="s">
        <v>49</v>
      </c>
      <c r="T19" s="41"/>
      <c r="U19" s="29">
        <v>10</v>
      </c>
      <c r="V19" s="29">
        <v>2</v>
      </c>
      <c r="W19" s="30">
        <v>12</v>
      </c>
      <c r="X19" s="29">
        <v>10</v>
      </c>
      <c r="Y19" s="29">
        <v>60</v>
      </c>
      <c r="Z19" s="31"/>
      <c r="AA19" s="31"/>
      <c r="AB19" s="31"/>
      <c r="AC19" s="31"/>
      <c r="AD19" s="31"/>
      <c r="AE19" s="29">
        <v>1</v>
      </c>
      <c r="AF19" s="29"/>
      <c r="AG19" s="29"/>
      <c r="AH19" s="30"/>
      <c r="AI19" s="32">
        <v>1</v>
      </c>
      <c r="AJ19" s="29"/>
      <c r="AK19" s="12"/>
      <c r="AL19" s="43"/>
      <c r="AM19" s="43"/>
      <c r="AN19" s="43"/>
    </row>
    <row r="20" spans="1:40" s="22" customFormat="1" ht="15" customHeight="1">
      <c r="A20" s="8"/>
      <c r="B20" s="29">
        <v>2015</v>
      </c>
      <c r="C20" s="29" t="s">
        <v>47</v>
      </c>
      <c r="D20" s="33" t="s">
        <v>51</v>
      </c>
      <c r="E20" s="29">
        <v>30</v>
      </c>
      <c r="F20" s="29">
        <v>8</v>
      </c>
      <c r="G20" s="29">
        <v>73</v>
      </c>
      <c r="H20" s="29">
        <v>30</v>
      </c>
      <c r="I20" s="29">
        <v>192</v>
      </c>
      <c r="J20" s="29">
        <v>13</v>
      </c>
      <c r="K20" s="29">
        <v>33</v>
      </c>
      <c r="L20" s="29">
        <v>65</v>
      </c>
      <c r="M20" s="29">
        <v>81</v>
      </c>
      <c r="N20" s="49">
        <v>0.69059999999999999</v>
      </c>
      <c r="O20" s="152">
        <v>278</v>
      </c>
      <c r="P20" s="124" t="s">
        <v>150</v>
      </c>
      <c r="Q20" s="14"/>
      <c r="R20" s="29" t="s">
        <v>52</v>
      </c>
      <c r="S20" s="17" t="s">
        <v>50</v>
      </c>
      <c r="T20" s="41"/>
      <c r="U20" s="29">
        <v>11</v>
      </c>
      <c r="V20" s="29">
        <v>3</v>
      </c>
      <c r="W20" s="30">
        <v>18</v>
      </c>
      <c r="X20" s="29">
        <v>9</v>
      </c>
      <c r="Y20" s="29">
        <v>61</v>
      </c>
      <c r="Z20" s="31"/>
      <c r="AA20" s="31"/>
      <c r="AB20" s="31"/>
      <c r="AC20" s="31"/>
      <c r="AD20" s="31"/>
      <c r="AE20" s="29">
        <v>1</v>
      </c>
      <c r="AF20" s="29"/>
      <c r="AG20" s="29"/>
      <c r="AH20" s="30"/>
      <c r="AI20" s="32">
        <v>1</v>
      </c>
      <c r="AJ20" s="29"/>
      <c r="AK20" s="12"/>
      <c r="AL20" s="43"/>
      <c r="AM20" s="43"/>
      <c r="AN20" s="43"/>
    </row>
    <row r="21" spans="1:40" s="22" customFormat="1" ht="15" customHeight="1">
      <c r="A21" s="8"/>
      <c r="B21" s="29">
        <v>2016</v>
      </c>
      <c r="C21" s="29" t="s">
        <v>52</v>
      </c>
      <c r="D21" s="33" t="s">
        <v>51</v>
      </c>
      <c r="E21" s="29">
        <v>28</v>
      </c>
      <c r="F21" s="29">
        <v>11</v>
      </c>
      <c r="G21" s="29">
        <v>81</v>
      </c>
      <c r="H21" s="29">
        <v>39</v>
      </c>
      <c r="I21" s="29">
        <v>175</v>
      </c>
      <c r="J21" s="29">
        <v>8</v>
      </c>
      <c r="K21" s="29">
        <v>16</v>
      </c>
      <c r="L21" s="29">
        <v>59</v>
      </c>
      <c r="M21" s="29">
        <v>92</v>
      </c>
      <c r="N21" s="49">
        <v>0.66800000000000004</v>
      </c>
      <c r="O21" s="152">
        <v>262</v>
      </c>
      <c r="P21" s="124" t="s">
        <v>49</v>
      </c>
      <c r="Q21" s="14"/>
      <c r="R21" s="29" t="s">
        <v>52</v>
      </c>
      <c r="S21" s="17" t="s">
        <v>43</v>
      </c>
      <c r="T21" s="41"/>
      <c r="U21" s="29">
        <v>11</v>
      </c>
      <c r="V21" s="29">
        <v>2</v>
      </c>
      <c r="W21" s="30">
        <v>18</v>
      </c>
      <c r="X21" s="29">
        <v>11</v>
      </c>
      <c r="Y21" s="29">
        <v>69</v>
      </c>
      <c r="Z21" s="31"/>
      <c r="AA21" s="31"/>
      <c r="AB21" s="31"/>
      <c r="AC21" s="31"/>
      <c r="AD21" s="31"/>
      <c r="AE21" s="29">
        <v>1</v>
      </c>
      <c r="AF21" s="29"/>
      <c r="AG21" s="29">
        <v>1</v>
      </c>
      <c r="AH21" s="30">
        <v>1</v>
      </c>
      <c r="AI21" s="32"/>
      <c r="AJ21" s="29"/>
      <c r="AK21" s="12" t="s">
        <v>172</v>
      </c>
      <c r="AL21" s="43"/>
      <c r="AM21" s="43"/>
      <c r="AN21" s="43"/>
    </row>
    <row r="22" spans="1:40" s="22" customFormat="1" ht="15" customHeight="1">
      <c r="A22" s="8"/>
      <c r="B22" s="29">
        <v>2017</v>
      </c>
      <c r="C22" s="29"/>
      <c r="D22" s="33" t="s">
        <v>51</v>
      </c>
      <c r="E22" s="29">
        <v>3</v>
      </c>
      <c r="F22" s="29">
        <v>0</v>
      </c>
      <c r="G22" s="29">
        <v>4</v>
      </c>
      <c r="H22" s="29">
        <v>7</v>
      </c>
      <c r="I22" s="29">
        <v>18</v>
      </c>
      <c r="J22" s="29">
        <v>1</v>
      </c>
      <c r="K22" s="29">
        <v>1</v>
      </c>
      <c r="L22" s="29">
        <v>12</v>
      </c>
      <c r="M22" s="29">
        <v>4</v>
      </c>
      <c r="N22" s="49">
        <v>0.69199999999999995</v>
      </c>
      <c r="O22" s="152">
        <v>262</v>
      </c>
      <c r="P22" s="124"/>
      <c r="Q22" s="14"/>
      <c r="R22" s="14"/>
      <c r="S22" s="17"/>
      <c r="T22" s="41"/>
      <c r="U22" s="29"/>
      <c r="V22" s="29"/>
      <c r="W22" s="30"/>
      <c r="X22" s="29"/>
      <c r="Y22" s="29"/>
      <c r="Z22" s="31"/>
      <c r="AA22" s="31"/>
      <c r="AB22" s="31"/>
      <c r="AC22" s="31"/>
      <c r="AD22" s="31"/>
      <c r="AE22" s="29"/>
      <c r="AF22" s="29"/>
      <c r="AG22" s="29">
        <v>1</v>
      </c>
      <c r="AH22" s="30"/>
      <c r="AI22" s="32"/>
      <c r="AJ22" s="29"/>
      <c r="AK22" s="12"/>
      <c r="AL22" s="43"/>
      <c r="AM22" s="43"/>
      <c r="AN22" s="43"/>
    </row>
    <row r="23" spans="1:40" s="22" customFormat="1" ht="15" customHeight="1">
      <c r="A23" s="1"/>
      <c r="B23" s="15" t="s">
        <v>7</v>
      </c>
      <c r="C23" s="16"/>
      <c r="D23" s="14"/>
      <c r="E23" s="17">
        <f t="shared" ref="E23:M23" si="1">SUM(E4:E22)</f>
        <v>453</v>
      </c>
      <c r="F23" s="17">
        <f t="shared" si="1"/>
        <v>70</v>
      </c>
      <c r="G23" s="17">
        <f t="shared" si="1"/>
        <v>289</v>
      </c>
      <c r="H23" s="17">
        <f t="shared" si="1"/>
        <v>603</v>
      </c>
      <c r="I23" s="17">
        <f t="shared" si="1"/>
        <v>2370</v>
      </c>
      <c r="J23" s="17">
        <f t="shared" si="1"/>
        <v>624</v>
      </c>
      <c r="K23" s="17">
        <f t="shared" si="1"/>
        <v>823</v>
      </c>
      <c r="L23" s="17">
        <f t="shared" si="1"/>
        <v>564</v>
      </c>
      <c r="M23" s="16">
        <f t="shared" si="1"/>
        <v>359</v>
      </c>
      <c r="N23" s="36">
        <f>PRODUCT(I23/O23)</f>
        <v>0.63654593871066933</v>
      </c>
      <c r="O23" s="150">
        <f>SUM(O5:O22)</f>
        <v>3723.2191046579619</v>
      </c>
      <c r="P23" s="124"/>
      <c r="Q23" s="14"/>
      <c r="R23" s="17"/>
      <c r="S23" s="17"/>
      <c r="T23" s="41"/>
      <c r="U23" s="17">
        <f t="shared" ref="U23:AJ23" si="2">SUM(U4:U22)</f>
        <v>159</v>
      </c>
      <c r="V23" s="17">
        <f t="shared" si="2"/>
        <v>26</v>
      </c>
      <c r="W23" s="17">
        <f t="shared" si="2"/>
        <v>83</v>
      </c>
      <c r="X23" s="17">
        <f t="shared" si="2"/>
        <v>187</v>
      </c>
      <c r="Y23" s="17">
        <f t="shared" si="2"/>
        <v>880</v>
      </c>
      <c r="Z23" s="17">
        <f t="shared" si="2"/>
        <v>7</v>
      </c>
      <c r="AA23" s="17">
        <f t="shared" si="2"/>
        <v>0</v>
      </c>
      <c r="AB23" s="17">
        <f t="shared" si="2"/>
        <v>1</v>
      </c>
      <c r="AC23" s="17">
        <f t="shared" si="2"/>
        <v>0</v>
      </c>
      <c r="AD23" s="17">
        <f t="shared" si="2"/>
        <v>14</v>
      </c>
      <c r="AE23" s="17">
        <f t="shared" si="2"/>
        <v>12</v>
      </c>
      <c r="AF23" s="17">
        <f t="shared" si="2"/>
        <v>1</v>
      </c>
      <c r="AG23" s="17">
        <f t="shared" si="2"/>
        <v>3</v>
      </c>
      <c r="AH23" s="17">
        <f t="shared" si="2"/>
        <v>2</v>
      </c>
      <c r="AI23" s="17">
        <f t="shared" si="2"/>
        <v>6</v>
      </c>
      <c r="AJ23" s="17">
        <f t="shared" si="2"/>
        <v>3</v>
      </c>
      <c r="AK23" s="12"/>
      <c r="AL23" s="43"/>
      <c r="AM23" s="43"/>
      <c r="AN23" s="43"/>
    </row>
    <row r="24" spans="1:40" ht="15" customHeight="1">
      <c r="A24" s="8"/>
      <c r="B24" s="33" t="s">
        <v>2</v>
      </c>
      <c r="C24" s="32"/>
      <c r="D24" s="37">
        <f>SUM(F23:H23)+((I23-F23-G23)/3)+(E23/3)+(AE23*25)+(AF23*25)+(AG23*10)+(AH23*25)+(AI23*20)+(AJ23*15)</f>
        <v>2353.3333333333335</v>
      </c>
      <c r="E24" s="38"/>
      <c r="F24" s="38"/>
      <c r="G24" s="38"/>
      <c r="H24" s="38"/>
      <c r="I24" s="38"/>
      <c r="J24" s="38"/>
      <c r="K24" s="38"/>
      <c r="L24" s="38"/>
      <c r="M24" s="38"/>
      <c r="N24" s="39"/>
      <c r="O24" s="38"/>
      <c r="P24" s="23"/>
      <c r="Q24" s="23"/>
      <c r="R24" s="23"/>
      <c r="S24" s="23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40"/>
      <c r="AJ24" s="38"/>
      <c r="AK24" s="38"/>
      <c r="AL24" s="43"/>
      <c r="AM24" s="43"/>
      <c r="AN24" s="43"/>
    </row>
    <row r="25" spans="1:40" s="22" customFormat="1" ht="15" customHeight="1">
      <c r="A25" s="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9"/>
      <c r="O25" s="41"/>
      <c r="P25" s="23"/>
      <c r="Q25" s="23"/>
      <c r="R25" s="23"/>
      <c r="S25" s="23"/>
      <c r="T25" s="41"/>
      <c r="U25" s="38"/>
      <c r="V25" s="42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43"/>
      <c r="AL25" s="43"/>
      <c r="AM25" s="43"/>
      <c r="AN25" s="43"/>
    </row>
    <row r="26" spans="1:40" ht="15" customHeight="1">
      <c r="A26" s="8"/>
      <c r="B26" s="21" t="s">
        <v>28</v>
      </c>
      <c r="C26" s="44"/>
      <c r="D26" s="44"/>
      <c r="E26" s="17" t="s">
        <v>3</v>
      </c>
      <c r="F26" s="17" t="s">
        <v>8</v>
      </c>
      <c r="G26" s="14" t="s">
        <v>5</v>
      </c>
      <c r="H26" s="17" t="s">
        <v>6</v>
      </c>
      <c r="I26" s="17" t="s">
        <v>19</v>
      </c>
      <c r="J26" s="38"/>
      <c r="K26" s="17" t="s">
        <v>30</v>
      </c>
      <c r="L26" s="17" t="s">
        <v>31</v>
      </c>
      <c r="M26" s="17" t="s">
        <v>32</v>
      </c>
      <c r="N26" s="17" t="s">
        <v>24</v>
      </c>
      <c r="O26" s="23"/>
      <c r="P26" s="45" t="s">
        <v>33</v>
      </c>
      <c r="Q26" s="11"/>
      <c r="R26" s="11"/>
      <c r="S26" s="11"/>
      <c r="T26" s="46"/>
      <c r="U26" s="46"/>
      <c r="V26" s="46"/>
      <c r="W26" s="46"/>
      <c r="X26" s="46"/>
      <c r="Y26" s="11"/>
      <c r="Z26" s="11"/>
      <c r="AA26" s="11"/>
      <c r="AB26" s="46"/>
      <c r="AC26" s="46"/>
      <c r="AD26" s="11"/>
      <c r="AE26" s="11"/>
      <c r="AF26" s="11"/>
      <c r="AG26" s="11"/>
      <c r="AH26" s="11"/>
      <c r="AI26" s="11"/>
      <c r="AJ26" s="11"/>
      <c r="AK26" s="30"/>
      <c r="AL26" s="43"/>
      <c r="AM26" s="43"/>
      <c r="AN26" s="43"/>
    </row>
    <row r="27" spans="1:40" ht="15" customHeight="1">
      <c r="A27" s="8"/>
      <c r="B27" s="45" t="s">
        <v>15</v>
      </c>
      <c r="C27" s="11"/>
      <c r="D27" s="47"/>
      <c r="E27" s="29">
        <f>PRODUCT(E23)</f>
        <v>453</v>
      </c>
      <c r="F27" s="29">
        <f>PRODUCT(F23)</f>
        <v>70</v>
      </c>
      <c r="G27" s="29">
        <f>PRODUCT(G23)</f>
        <v>289</v>
      </c>
      <c r="H27" s="29">
        <f>PRODUCT(H23)</f>
        <v>603</v>
      </c>
      <c r="I27" s="29">
        <f>PRODUCT(I23)</f>
        <v>2370</v>
      </c>
      <c r="J27" s="38"/>
      <c r="K27" s="48">
        <f>PRODUCT((F27+G27)/E27)</f>
        <v>0.79249448123620314</v>
      </c>
      <c r="L27" s="48">
        <f>PRODUCT(H27/E27)</f>
        <v>1.3311258278145695</v>
      </c>
      <c r="M27" s="48">
        <f>PRODUCT(I27/E27)</f>
        <v>5.2317880794701983</v>
      </c>
      <c r="N27" s="49">
        <f>PRODUCT(N23)</f>
        <v>0.63654593871066933</v>
      </c>
      <c r="O27" s="23">
        <f>PRODUCT(O23)</f>
        <v>3723.2191046579619</v>
      </c>
      <c r="P27" s="50" t="s">
        <v>9</v>
      </c>
      <c r="Q27" s="51"/>
      <c r="R27" s="51"/>
      <c r="S27" s="52" t="s">
        <v>53</v>
      </c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3" t="s">
        <v>13</v>
      </c>
      <c r="AE27" s="52"/>
      <c r="AF27" s="52"/>
      <c r="AG27" s="54" t="s">
        <v>56</v>
      </c>
      <c r="AH27" s="52"/>
      <c r="AI27" s="53"/>
      <c r="AJ27" s="52"/>
      <c r="AK27" s="54"/>
      <c r="AL27" s="43"/>
      <c r="AM27" s="43"/>
      <c r="AN27" s="43"/>
    </row>
    <row r="28" spans="1:40" ht="15" customHeight="1">
      <c r="A28" s="8"/>
      <c r="B28" s="55" t="s">
        <v>17</v>
      </c>
      <c r="C28" s="56"/>
      <c r="D28" s="57"/>
      <c r="E28" s="29">
        <f>SUM(U23)</f>
        <v>159</v>
      </c>
      <c r="F28" s="29">
        <f>SUM(V23)</f>
        <v>26</v>
      </c>
      <c r="G28" s="29">
        <f>SUM(W23)</f>
        <v>83</v>
      </c>
      <c r="H28" s="29">
        <f>SUM(X23)</f>
        <v>187</v>
      </c>
      <c r="I28" s="29">
        <f>SUM(Y23)</f>
        <v>880</v>
      </c>
      <c r="J28" s="38"/>
      <c r="K28" s="48">
        <f>PRODUCT((F28+G28)/E28)</f>
        <v>0.68553459119496851</v>
      </c>
      <c r="L28" s="48">
        <f>PRODUCT(H28/E28)</f>
        <v>1.1761006289308176</v>
      </c>
      <c r="M28" s="48">
        <f>PRODUCT(I28/E28)</f>
        <v>5.5345911949685531</v>
      </c>
      <c r="N28" s="49">
        <f>PRODUCT(I28/O28)</f>
        <v>0.66465256797583083</v>
      </c>
      <c r="O28" s="23">
        <v>1324</v>
      </c>
      <c r="P28" s="58" t="s">
        <v>10</v>
      </c>
      <c r="Q28" s="59"/>
      <c r="R28" s="59"/>
      <c r="S28" s="60" t="s">
        <v>54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1" t="s">
        <v>55</v>
      </c>
      <c r="AE28" s="60"/>
      <c r="AF28" s="60"/>
      <c r="AG28" s="62" t="s">
        <v>57</v>
      </c>
      <c r="AH28" s="60"/>
      <c r="AI28" s="61"/>
      <c r="AJ28" s="60"/>
      <c r="AK28" s="62"/>
      <c r="AL28" s="43"/>
      <c r="AM28" s="43"/>
      <c r="AN28" s="43"/>
    </row>
    <row r="29" spans="1:40" ht="15" customHeight="1">
      <c r="A29" s="8"/>
      <c r="B29" s="63" t="s">
        <v>18</v>
      </c>
      <c r="C29" s="64"/>
      <c r="D29" s="65"/>
      <c r="E29" s="31">
        <f>SUM(Z23)</f>
        <v>7</v>
      </c>
      <c r="F29" s="31">
        <f>SUM(AA23)</f>
        <v>0</v>
      </c>
      <c r="G29" s="31">
        <f>SUM(AB23)</f>
        <v>1</v>
      </c>
      <c r="H29" s="31">
        <f>SUM(AC23)</f>
        <v>0</v>
      </c>
      <c r="I29" s="31">
        <f>SUM(AD23)</f>
        <v>14</v>
      </c>
      <c r="J29" s="38"/>
      <c r="K29" s="66">
        <f>PRODUCT((F29+G29)/E29)</f>
        <v>0.14285714285714285</v>
      </c>
      <c r="L29" s="66">
        <f>PRODUCT(H29/E29)</f>
        <v>0</v>
      </c>
      <c r="M29" s="66">
        <f>PRODUCT(I29/E29)</f>
        <v>2</v>
      </c>
      <c r="N29" s="67">
        <v>0.36799999999999999</v>
      </c>
      <c r="O29" s="23">
        <f>PRODUCT(I29/N29)</f>
        <v>38.043478260869563</v>
      </c>
      <c r="P29" s="58" t="s">
        <v>11</v>
      </c>
      <c r="Q29" s="59"/>
      <c r="R29" s="59"/>
      <c r="S29" s="60" t="s">
        <v>54</v>
      </c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1" t="s">
        <v>55</v>
      </c>
      <c r="AE29" s="60"/>
      <c r="AF29" s="60"/>
      <c r="AG29" s="62" t="s">
        <v>57</v>
      </c>
      <c r="AH29" s="60"/>
      <c r="AI29" s="61"/>
      <c r="AJ29" s="60"/>
      <c r="AK29" s="62"/>
      <c r="AL29" s="43"/>
      <c r="AM29" s="43"/>
      <c r="AN29" s="43"/>
    </row>
    <row r="30" spans="1:40" ht="15" customHeight="1">
      <c r="A30" s="8"/>
      <c r="B30" s="68" t="s">
        <v>29</v>
      </c>
      <c r="C30" s="69"/>
      <c r="D30" s="70"/>
      <c r="E30" s="17">
        <f>SUM(E27:E29)</f>
        <v>619</v>
      </c>
      <c r="F30" s="17">
        <f>SUM(F27:F29)</f>
        <v>96</v>
      </c>
      <c r="G30" s="17">
        <f>SUM(G27:G29)</f>
        <v>373</v>
      </c>
      <c r="H30" s="17">
        <f>SUM(H27:H29)</f>
        <v>790</v>
      </c>
      <c r="I30" s="17">
        <f>SUM(I27:I29)</f>
        <v>3264</v>
      </c>
      <c r="J30" s="38"/>
      <c r="K30" s="71">
        <f>PRODUCT((F30+G30)/E30)</f>
        <v>0.7576736672051696</v>
      </c>
      <c r="L30" s="71">
        <f>PRODUCT(H30/E30)</f>
        <v>1.2762520193861067</v>
      </c>
      <c r="M30" s="71">
        <f>PRODUCT(I30/E30)</f>
        <v>5.2730210016155086</v>
      </c>
      <c r="N30" s="36">
        <f>PRODUCT(I30/O30)</f>
        <v>0.64185476104294581</v>
      </c>
      <c r="O30" s="23">
        <f>SUM(O27:O29)</f>
        <v>5085.2625829188319</v>
      </c>
      <c r="P30" s="72" t="s">
        <v>12</v>
      </c>
      <c r="Q30" s="73"/>
      <c r="R30" s="73"/>
      <c r="S30" s="74" t="s">
        <v>54</v>
      </c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5" t="s">
        <v>55</v>
      </c>
      <c r="AE30" s="74"/>
      <c r="AF30" s="74"/>
      <c r="AG30" s="76" t="s">
        <v>57</v>
      </c>
      <c r="AH30" s="74"/>
      <c r="AI30" s="75"/>
      <c r="AJ30" s="74"/>
      <c r="AK30" s="76"/>
      <c r="AL30" s="43"/>
      <c r="AM30" s="43"/>
      <c r="AN30" s="43"/>
    </row>
    <row r="31" spans="1:40" ht="15" customHeight="1">
      <c r="A31" s="8"/>
      <c r="B31" s="40"/>
      <c r="C31" s="40"/>
      <c r="D31" s="40"/>
      <c r="E31" s="40"/>
      <c r="F31" s="40"/>
      <c r="G31" s="40"/>
      <c r="H31" s="40"/>
      <c r="I31" s="40"/>
      <c r="J31" s="38"/>
      <c r="K31" s="40"/>
      <c r="L31" s="40"/>
      <c r="M31" s="40"/>
      <c r="N31" s="38"/>
      <c r="O31" s="23"/>
      <c r="P31" s="38"/>
      <c r="Q31" s="42"/>
      <c r="R31" s="38"/>
      <c r="S31" s="38"/>
      <c r="T31" s="23"/>
      <c r="U31" s="23"/>
      <c r="V31" s="77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42"/>
      <c r="AK31" s="38"/>
      <c r="AL31" s="43"/>
      <c r="AM31" s="43"/>
      <c r="AN31" s="43"/>
    </row>
    <row r="32" spans="1:40" ht="15" customHeight="1">
      <c r="A32" s="8"/>
      <c r="B32" s="38" t="s">
        <v>61</v>
      </c>
      <c r="C32" s="38"/>
      <c r="D32" s="38" t="s">
        <v>65</v>
      </c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3"/>
      <c r="P32" s="38"/>
      <c r="Q32" s="42"/>
      <c r="R32" s="38"/>
      <c r="S32" s="38"/>
      <c r="T32" s="23"/>
      <c r="U32" s="23"/>
      <c r="V32" s="77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43"/>
      <c r="AL32" s="43"/>
      <c r="AM32" s="43"/>
      <c r="AN32" s="43"/>
    </row>
    <row r="33" spans="1:40" ht="15" customHeight="1">
      <c r="A33" s="8"/>
      <c r="B33" s="38"/>
      <c r="C33" s="38"/>
      <c r="D33" s="38" t="s">
        <v>70</v>
      </c>
      <c r="E33" s="38"/>
      <c r="F33" s="38"/>
      <c r="G33" s="38"/>
      <c r="H33" s="38"/>
      <c r="I33" s="38"/>
      <c r="J33" s="38"/>
      <c r="K33" s="38"/>
      <c r="L33" s="38"/>
      <c r="M33" s="78"/>
      <c r="N33" s="38"/>
      <c r="O33" s="23"/>
      <c r="P33" s="23"/>
      <c r="Q33" s="23"/>
      <c r="R33" s="23"/>
      <c r="S33" s="23"/>
      <c r="T33" s="23"/>
      <c r="U33" s="38"/>
      <c r="V33" s="42"/>
      <c r="W33" s="38"/>
      <c r="X33" s="38"/>
      <c r="Y33" s="23"/>
      <c r="Z33" s="23"/>
      <c r="AA33" s="77"/>
      <c r="AB33" s="38"/>
      <c r="AC33" s="38"/>
      <c r="AD33" s="38"/>
      <c r="AE33" s="38"/>
      <c r="AF33" s="38"/>
      <c r="AG33" s="38"/>
      <c r="AH33" s="38"/>
      <c r="AI33" s="38"/>
      <c r="AJ33" s="38"/>
      <c r="AK33" s="43"/>
      <c r="AL33" s="43"/>
      <c r="AM33" s="43"/>
      <c r="AN33" s="43"/>
    </row>
    <row r="34" spans="1:40" ht="15" customHeight="1">
      <c r="A34" s="8"/>
      <c r="B34" s="38"/>
      <c r="C34" s="38"/>
      <c r="D34" s="38" t="s">
        <v>62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3"/>
      <c r="P34" s="23"/>
      <c r="Q34" s="23"/>
      <c r="R34" s="23"/>
      <c r="S34" s="23"/>
      <c r="T34" s="23"/>
      <c r="U34" s="38"/>
      <c r="V34" s="42"/>
      <c r="W34" s="38"/>
      <c r="X34" s="38"/>
      <c r="Y34" s="23"/>
      <c r="Z34" s="23"/>
      <c r="AA34" s="77"/>
      <c r="AB34" s="38"/>
      <c r="AC34" s="38"/>
      <c r="AD34" s="38"/>
      <c r="AE34" s="38"/>
      <c r="AF34" s="38"/>
      <c r="AG34" s="38"/>
      <c r="AH34" s="38"/>
      <c r="AI34" s="38"/>
      <c r="AJ34" s="38"/>
      <c r="AK34" s="43"/>
      <c r="AL34" s="43"/>
      <c r="AM34" s="43"/>
      <c r="AN34" s="43"/>
    </row>
    <row r="35" spans="1:40" ht="15" customHeight="1">
      <c r="A35" s="8"/>
      <c r="B35" s="38"/>
      <c r="C35" s="38"/>
      <c r="D35" s="38" t="s">
        <v>64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3"/>
      <c r="P35" s="23"/>
      <c r="Q35" s="23"/>
      <c r="R35" s="23"/>
      <c r="S35" s="23"/>
      <c r="T35" s="23"/>
      <c r="U35" s="38"/>
      <c r="V35" s="42"/>
      <c r="W35" s="38"/>
      <c r="X35" s="38"/>
      <c r="Y35" s="23"/>
      <c r="Z35" s="23"/>
      <c r="AA35" s="77"/>
      <c r="AB35" s="38"/>
      <c r="AC35" s="38"/>
      <c r="AD35" s="38"/>
      <c r="AE35" s="38"/>
      <c r="AF35" s="38"/>
      <c r="AG35" s="38"/>
      <c r="AH35" s="38"/>
      <c r="AI35" s="38"/>
      <c r="AJ35" s="38"/>
      <c r="AK35" s="43"/>
      <c r="AL35" s="43"/>
      <c r="AM35" s="43"/>
      <c r="AN35" s="43"/>
    </row>
    <row r="36" spans="1:40" ht="15" customHeight="1">
      <c r="A36" s="8"/>
      <c r="B36" s="38"/>
      <c r="C36" s="38"/>
      <c r="D36" s="38" t="s">
        <v>63</v>
      </c>
      <c r="E36" s="38"/>
      <c r="F36" s="38"/>
      <c r="G36" s="38"/>
      <c r="H36" s="38"/>
      <c r="I36" s="38"/>
      <c r="J36" s="38"/>
      <c r="K36" s="38"/>
      <c r="L36" s="38"/>
      <c r="M36" s="38"/>
      <c r="N36" s="39"/>
      <c r="O36" s="23"/>
      <c r="P36" s="23"/>
      <c r="Q36" s="23"/>
      <c r="R36" s="23"/>
      <c r="S36" s="23"/>
      <c r="T36" s="23"/>
      <c r="U36" s="38"/>
      <c r="V36" s="42"/>
      <c r="W36" s="38"/>
      <c r="X36" s="23"/>
      <c r="Y36" s="23"/>
      <c r="Z36" s="23"/>
      <c r="AA36" s="23"/>
      <c r="AB36" s="38"/>
      <c r="AC36" s="38"/>
      <c r="AD36" s="38"/>
      <c r="AE36" s="38"/>
      <c r="AF36" s="38"/>
      <c r="AG36" s="38"/>
      <c r="AH36" s="38"/>
      <c r="AI36" s="38"/>
      <c r="AJ36" s="38"/>
      <c r="AK36" s="43"/>
      <c r="AL36" s="43"/>
      <c r="AM36" s="43"/>
      <c r="AN36" s="43"/>
    </row>
    <row r="37" spans="1:40" ht="15" customHeight="1">
      <c r="A37" s="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23"/>
      <c r="P37" s="23"/>
      <c r="Q37" s="23"/>
      <c r="R37" s="23"/>
      <c r="S37" s="23"/>
      <c r="T37" s="23"/>
      <c r="U37" s="38"/>
      <c r="V37" s="42"/>
      <c r="W37" s="38"/>
      <c r="X37" s="38"/>
      <c r="Y37" s="23"/>
      <c r="Z37" s="23"/>
      <c r="AA37" s="77"/>
      <c r="AB37" s="38"/>
      <c r="AC37" s="38"/>
      <c r="AD37" s="38"/>
      <c r="AE37" s="38"/>
      <c r="AF37" s="38"/>
      <c r="AG37" s="38"/>
      <c r="AH37" s="38"/>
      <c r="AI37" s="38"/>
      <c r="AJ37" s="38"/>
      <c r="AK37" s="43"/>
      <c r="AL37" s="43"/>
      <c r="AM37" s="43"/>
      <c r="AN37" s="43"/>
    </row>
    <row r="38" spans="1:40" ht="15" customHeight="1">
      <c r="A38" s="8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43"/>
      <c r="AL38" s="43"/>
      <c r="AM38" s="43"/>
      <c r="AN38" s="43"/>
    </row>
    <row r="39" spans="1:40" ht="15" customHeight="1">
      <c r="A39" s="8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43"/>
      <c r="AL39" s="43"/>
      <c r="AM39" s="43"/>
      <c r="AN39" s="43"/>
    </row>
    <row r="40" spans="1:40" ht="15" customHeight="1">
      <c r="A40" s="8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43"/>
      <c r="AL40" s="43"/>
      <c r="AM40" s="43"/>
      <c r="AN40" s="43"/>
    </row>
    <row r="41" spans="1:40" ht="15" customHeight="1">
      <c r="A41" s="8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43"/>
      <c r="AL41" s="43"/>
      <c r="AM41" s="43"/>
      <c r="AN41" s="43"/>
    </row>
    <row r="42" spans="1:40" ht="15" customHeight="1">
      <c r="A42" s="8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43"/>
      <c r="AL42" s="43"/>
      <c r="AM42" s="43"/>
      <c r="AN42" s="43"/>
    </row>
    <row r="43" spans="1:40" ht="15" customHeight="1">
      <c r="A43" s="8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43"/>
      <c r="AL43" s="38"/>
      <c r="AM43" s="43"/>
      <c r="AN43" s="43"/>
    </row>
    <row r="44" spans="1:40" ht="15" customHeight="1">
      <c r="A44" s="8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43"/>
      <c r="AL44" s="38"/>
      <c r="AM44" s="43"/>
      <c r="AN44" s="43"/>
    </row>
    <row r="45" spans="1:40" ht="15" customHeight="1">
      <c r="A45" s="8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43"/>
      <c r="AL45" s="38"/>
      <c r="AM45" s="43"/>
      <c r="AN45" s="43"/>
    </row>
    <row r="46" spans="1:40" ht="15" customHeight="1">
      <c r="A46" s="8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38"/>
      <c r="AM46" s="43"/>
      <c r="AN46" s="43"/>
    </row>
    <row r="47" spans="1:40" ht="15" customHeight="1">
      <c r="A47" s="8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38"/>
      <c r="AM47" s="43"/>
      <c r="AN47" s="43"/>
    </row>
    <row r="48" spans="1:40" ht="15" customHeight="1">
      <c r="A48" s="8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38"/>
      <c r="AM48" s="43"/>
      <c r="AN48" s="43"/>
    </row>
    <row r="49" spans="1:40" ht="15" customHeight="1">
      <c r="A49" s="8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38"/>
      <c r="AM49" s="43"/>
      <c r="AN49" s="43"/>
    </row>
    <row r="50" spans="1:40" ht="15" customHeight="1">
      <c r="A50" s="8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43"/>
      <c r="AL50" s="38"/>
      <c r="AM50" s="43"/>
      <c r="AN50" s="43"/>
    </row>
    <row r="51" spans="1:40" ht="15" customHeight="1">
      <c r="A51" s="8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38"/>
      <c r="AM51" s="43"/>
      <c r="AN51" s="43"/>
    </row>
    <row r="52" spans="1:40" ht="15" customHeight="1">
      <c r="A52" s="8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38"/>
      <c r="AM52" s="43"/>
      <c r="AN52" s="43"/>
    </row>
    <row r="53" spans="1:40" ht="15" customHeight="1">
      <c r="A53" s="8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38"/>
      <c r="AM53" s="43"/>
      <c r="AN53" s="43"/>
    </row>
    <row r="54" spans="1:40" ht="15" customHeight="1">
      <c r="A54" s="8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38"/>
      <c r="AM54" s="43"/>
      <c r="AN54" s="43"/>
    </row>
    <row r="55" spans="1:40" ht="15" customHeight="1">
      <c r="A55" s="8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38"/>
      <c r="AM55" s="43"/>
      <c r="AN55" s="43"/>
    </row>
    <row r="56" spans="1:40" ht="15" customHeight="1">
      <c r="A56" s="8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38"/>
      <c r="AM56" s="43"/>
      <c r="AN56" s="43"/>
    </row>
    <row r="57" spans="1:40" ht="15" customHeight="1">
      <c r="A57" s="8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38"/>
      <c r="AM57" s="43"/>
      <c r="AN57" s="43"/>
    </row>
    <row r="58" spans="1:40" ht="15" customHeight="1">
      <c r="A58" s="8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38"/>
      <c r="AM58" s="43"/>
      <c r="AN58" s="43"/>
    </row>
    <row r="59" spans="1:40" ht="15" customHeight="1">
      <c r="A59" s="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23"/>
      <c r="P59" s="23"/>
      <c r="Q59" s="23"/>
      <c r="R59" s="23"/>
      <c r="S59" s="23"/>
      <c r="T59" s="23"/>
      <c r="U59" s="38"/>
      <c r="V59" s="42"/>
      <c r="W59" s="38"/>
      <c r="X59" s="38"/>
      <c r="Y59" s="23"/>
      <c r="Z59" s="23"/>
      <c r="AA59" s="77"/>
      <c r="AB59" s="77"/>
      <c r="AC59" s="23"/>
      <c r="AD59" s="23"/>
      <c r="AE59" s="23"/>
      <c r="AF59" s="23"/>
      <c r="AG59" s="23"/>
      <c r="AH59" s="23"/>
      <c r="AI59" s="23"/>
      <c r="AJ59" s="23"/>
      <c r="AK59" s="23"/>
      <c r="AL59" s="38"/>
      <c r="AM59" s="43"/>
      <c r="AN59" s="43"/>
    </row>
    <row r="60" spans="1:40" ht="15" customHeight="1">
      <c r="A60" s="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23"/>
      <c r="P60" s="23"/>
      <c r="Q60" s="23"/>
      <c r="R60" s="23"/>
      <c r="S60" s="23"/>
      <c r="T60" s="23"/>
      <c r="U60" s="38"/>
      <c r="V60" s="42"/>
      <c r="W60" s="38"/>
      <c r="X60" s="38"/>
      <c r="Y60" s="23"/>
      <c r="Z60" s="23"/>
      <c r="AA60" s="77"/>
      <c r="AB60" s="77"/>
      <c r="AC60" s="23"/>
      <c r="AD60" s="23"/>
      <c r="AE60" s="23"/>
      <c r="AF60" s="23"/>
      <c r="AG60" s="23"/>
      <c r="AH60" s="23"/>
      <c r="AI60" s="23"/>
      <c r="AJ60" s="23"/>
      <c r="AK60" s="23"/>
      <c r="AL60" s="38"/>
      <c r="AM60" s="43"/>
      <c r="AN60" s="43"/>
    </row>
    <row r="61" spans="1:40" ht="15" customHeight="1">
      <c r="A61" s="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23"/>
      <c r="P61" s="23"/>
      <c r="Q61" s="23"/>
      <c r="R61" s="23"/>
      <c r="S61" s="23"/>
      <c r="T61" s="23"/>
      <c r="U61" s="38"/>
      <c r="V61" s="42"/>
      <c r="W61" s="38"/>
      <c r="X61" s="38"/>
      <c r="Y61" s="23"/>
      <c r="Z61" s="23"/>
      <c r="AA61" s="77"/>
      <c r="AB61" s="77"/>
      <c r="AC61" s="23"/>
      <c r="AD61" s="23"/>
      <c r="AE61" s="23"/>
      <c r="AF61" s="23"/>
      <c r="AG61" s="23"/>
      <c r="AH61" s="23"/>
      <c r="AI61" s="23"/>
      <c r="AJ61" s="23"/>
      <c r="AK61" s="23"/>
      <c r="AL61" s="43"/>
      <c r="AM61" s="43"/>
      <c r="AN61" s="43"/>
    </row>
    <row r="62" spans="1:40" ht="15" customHeight="1">
      <c r="A62" s="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23"/>
      <c r="P62" s="23"/>
      <c r="Q62" s="23"/>
      <c r="R62" s="23"/>
      <c r="S62" s="23"/>
      <c r="T62" s="23"/>
      <c r="U62" s="38"/>
      <c r="V62" s="42"/>
      <c r="W62" s="38"/>
      <c r="X62" s="38"/>
      <c r="Y62" s="23"/>
      <c r="Z62" s="23"/>
      <c r="AA62" s="77"/>
      <c r="AB62" s="77"/>
      <c r="AC62" s="23"/>
      <c r="AD62" s="23"/>
      <c r="AE62" s="23"/>
      <c r="AF62" s="23"/>
      <c r="AG62" s="23"/>
      <c r="AH62" s="23"/>
      <c r="AI62" s="23"/>
      <c r="AJ62" s="23"/>
      <c r="AK62" s="23"/>
      <c r="AL62" s="43"/>
      <c r="AM62" s="43"/>
      <c r="AN62" s="43"/>
    </row>
    <row r="63" spans="1:40" ht="15" customHeight="1">
      <c r="A63" s="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23"/>
      <c r="P63" s="23"/>
      <c r="Q63" s="23"/>
      <c r="R63" s="23"/>
      <c r="S63" s="23"/>
      <c r="T63" s="23"/>
      <c r="U63" s="38"/>
      <c r="V63" s="42"/>
      <c r="W63" s="38"/>
      <c r="X63" s="38"/>
      <c r="Y63" s="23"/>
      <c r="Z63" s="23"/>
      <c r="AA63" s="77"/>
      <c r="AB63" s="77"/>
      <c r="AC63" s="23"/>
      <c r="AD63" s="23"/>
      <c r="AE63" s="23"/>
      <c r="AF63" s="23"/>
      <c r="AG63" s="23"/>
      <c r="AH63" s="23"/>
      <c r="AI63" s="23"/>
      <c r="AJ63" s="23"/>
      <c r="AK63" s="23"/>
      <c r="AL63" s="43"/>
      <c r="AM63" s="43"/>
      <c r="AN63" s="43"/>
    </row>
    <row r="64" spans="1:40" ht="15" customHeight="1">
      <c r="A64" s="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23"/>
      <c r="P64" s="23"/>
      <c r="Q64" s="23"/>
      <c r="R64" s="23"/>
      <c r="S64" s="23"/>
      <c r="T64" s="23"/>
      <c r="U64" s="38"/>
      <c r="V64" s="42"/>
      <c r="W64" s="38"/>
      <c r="X64" s="38"/>
      <c r="Y64" s="23"/>
      <c r="Z64" s="23"/>
      <c r="AA64" s="77"/>
      <c r="AB64" s="77"/>
      <c r="AC64" s="23"/>
      <c r="AD64" s="23"/>
      <c r="AE64" s="23"/>
      <c r="AF64" s="23"/>
      <c r="AG64" s="23"/>
      <c r="AH64" s="23"/>
      <c r="AI64" s="23"/>
      <c r="AJ64" s="23"/>
      <c r="AK64" s="23"/>
      <c r="AL64" s="43"/>
      <c r="AM64" s="43"/>
      <c r="AN64" s="43"/>
    </row>
    <row r="65" spans="1:40" ht="15" customHeight="1">
      <c r="A65" s="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23"/>
      <c r="P65" s="23"/>
      <c r="Q65" s="23"/>
      <c r="R65" s="23"/>
      <c r="S65" s="23"/>
      <c r="T65" s="23"/>
      <c r="U65" s="38"/>
      <c r="V65" s="42"/>
      <c r="W65" s="38"/>
      <c r="X65" s="38"/>
      <c r="Y65" s="23"/>
      <c r="Z65" s="23"/>
      <c r="AA65" s="77"/>
      <c r="AB65" s="77"/>
      <c r="AC65" s="23"/>
      <c r="AD65" s="23"/>
      <c r="AE65" s="23"/>
      <c r="AF65" s="23"/>
      <c r="AG65" s="23"/>
      <c r="AH65" s="23"/>
      <c r="AI65" s="23"/>
      <c r="AJ65" s="23"/>
      <c r="AK65" s="23"/>
      <c r="AL65" s="43"/>
      <c r="AM65" s="43"/>
      <c r="AN65" s="43"/>
    </row>
    <row r="66" spans="1:40" ht="15" customHeight="1">
      <c r="A66" s="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23"/>
      <c r="P66" s="23"/>
      <c r="Q66" s="23"/>
      <c r="R66" s="23"/>
      <c r="S66" s="23"/>
      <c r="T66" s="23"/>
      <c r="U66" s="38"/>
      <c r="V66" s="42"/>
      <c r="W66" s="38"/>
      <c r="X66" s="38"/>
      <c r="Y66" s="23"/>
      <c r="Z66" s="23"/>
      <c r="AA66" s="77"/>
      <c r="AB66" s="77"/>
      <c r="AC66" s="23"/>
      <c r="AD66" s="23"/>
      <c r="AE66" s="23"/>
      <c r="AF66" s="23"/>
      <c r="AG66" s="23"/>
      <c r="AH66" s="23"/>
      <c r="AI66" s="23"/>
      <c r="AJ66" s="23"/>
      <c r="AK66" s="23"/>
      <c r="AL66" s="43"/>
      <c r="AM66" s="43"/>
      <c r="AN66" s="43"/>
    </row>
    <row r="67" spans="1:40" ht="15" customHeight="1">
      <c r="A67" s="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23"/>
      <c r="P67" s="23"/>
      <c r="Q67" s="23"/>
      <c r="R67" s="23"/>
      <c r="S67" s="23"/>
      <c r="T67" s="23"/>
      <c r="U67" s="38"/>
      <c r="V67" s="42"/>
      <c r="W67" s="38"/>
      <c r="X67" s="38"/>
      <c r="Y67" s="23"/>
      <c r="Z67" s="23"/>
      <c r="AA67" s="77"/>
      <c r="AB67" s="77"/>
      <c r="AC67" s="23"/>
      <c r="AD67" s="23"/>
      <c r="AE67" s="23"/>
      <c r="AF67" s="23"/>
      <c r="AG67" s="23"/>
      <c r="AH67" s="23"/>
      <c r="AI67" s="23"/>
      <c r="AJ67" s="23"/>
      <c r="AK67" s="23"/>
      <c r="AL67" s="43"/>
      <c r="AM67" s="43"/>
      <c r="AN67" s="43"/>
    </row>
    <row r="68" spans="1:40" ht="15" customHeight="1">
      <c r="A68" s="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23"/>
      <c r="P68" s="23"/>
      <c r="Q68" s="23"/>
      <c r="R68" s="23"/>
      <c r="S68" s="23"/>
      <c r="T68" s="23"/>
      <c r="U68" s="38"/>
      <c r="V68" s="42"/>
      <c r="W68" s="38"/>
      <c r="X68" s="38"/>
      <c r="Y68" s="23"/>
      <c r="Z68" s="23"/>
      <c r="AA68" s="77"/>
      <c r="AB68" s="77"/>
      <c r="AC68" s="23"/>
      <c r="AD68" s="23"/>
      <c r="AE68" s="23"/>
      <c r="AF68" s="23"/>
      <c r="AG68" s="23"/>
      <c r="AH68" s="23"/>
      <c r="AI68" s="23"/>
      <c r="AJ68" s="23"/>
      <c r="AK68" s="23"/>
      <c r="AL68" s="43"/>
      <c r="AM68" s="43"/>
      <c r="AN68" s="43"/>
    </row>
    <row r="69" spans="1:40" ht="15" customHeight="1">
      <c r="A69" s="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23"/>
      <c r="P69" s="23"/>
      <c r="Q69" s="23"/>
      <c r="R69" s="23"/>
      <c r="S69" s="23"/>
      <c r="T69" s="23"/>
      <c r="U69" s="38"/>
      <c r="V69" s="42"/>
      <c r="W69" s="38"/>
      <c r="X69" s="38"/>
      <c r="Y69" s="23"/>
      <c r="Z69" s="23"/>
      <c r="AA69" s="77"/>
      <c r="AB69" s="77"/>
      <c r="AC69" s="23"/>
      <c r="AD69" s="23"/>
      <c r="AE69" s="23"/>
      <c r="AF69" s="23"/>
      <c r="AG69" s="23"/>
      <c r="AH69" s="23"/>
      <c r="AI69" s="23"/>
      <c r="AJ69" s="23"/>
      <c r="AK69" s="23"/>
      <c r="AL69" s="43"/>
      <c r="AM69" s="43"/>
      <c r="AN69" s="43"/>
    </row>
    <row r="70" spans="1:40" ht="15" customHeight="1">
      <c r="A70" s="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23"/>
      <c r="P70" s="23"/>
      <c r="Q70" s="23"/>
      <c r="R70" s="23"/>
      <c r="S70" s="23"/>
      <c r="T70" s="23"/>
      <c r="U70" s="38"/>
      <c r="V70" s="42"/>
      <c r="W70" s="38"/>
      <c r="X70" s="38"/>
      <c r="Y70" s="23"/>
      <c r="Z70" s="23"/>
      <c r="AA70" s="77"/>
      <c r="AB70" s="77"/>
      <c r="AC70" s="23"/>
      <c r="AD70" s="23"/>
      <c r="AE70" s="23"/>
      <c r="AF70" s="23"/>
      <c r="AG70" s="23"/>
      <c r="AH70" s="23"/>
      <c r="AI70" s="23"/>
      <c r="AJ70" s="23"/>
      <c r="AK70" s="23"/>
      <c r="AL70" s="43"/>
      <c r="AM70" s="43"/>
      <c r="AN70" s="43"/>
    </row>
    <row r="71" spans="1:40" ht="15" customHeight="1">
      <c r="A71" s="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23"/>
      <c r="P71" s="23"/>
      <c r="Q71" s="23"/>
      <c r="R71" s="23"/>
      <c r="S71" s="23"/>
      <c r="T71" s="23"/>
      <c r="U71" s="38"/>
      <c r="V71" s="42"/>
      <c r="W71" s="38"/>
      <c r="X71" s="38"/>
      <c r="Y71" s="23"/>
      <c r="Z71" s="23"/>
      <c r="AA71" s="77"/>
      <c r="AB71" s="77"/>
      <c r="AC71" s="23"/>
      <c r="AD71" s="23"/>
      <c r="AE71" s="23"/>
      <c r="AF71" s="23"/>
      <c r="AG71" s="23"/>
      <c r="AH71" s="23"/>
      <c r="AI71" s="23"/>
      <c r="AJ71" s="23"/>
      <c r="AK71" s="23"/>
      <c r="AL71" s="43"/>
      <c r="AM71" s="43"/>
      <c r="AN71" s="43"/>
    </row>
    <row r="72" spans="1:40" ht="15" customHeight="1">
      <c r="A72" s="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23"/>
      <c r="P72" s="23"/>
      <c r="Q72" s="23"/>
      <c r="R72" s="23"/>
      <c r="S72" s="23"/>
      <c r="T72" s="23"/>
      <c r="U72" s="38"/>
      <c r="V72" s="42"/>
      <c r="W72" s="38"/>
      <c r="X72" s="38"/>
      <c r="Y72" s="23"/>
      <c r="Z72" s="23"/>
      <c r="AA72" s="77"/>
      <c r="AB72" s="77"/>
      <c r="AC72" s="23"/>
      <c r="AD72" s="23"/>
      <c r="AE72" s="23"/>
      <c r="AF72" s="23"/>
      <c r="AG72" s="23"/>
      <c r="AH72" s="23"/>
      <c r="AI72" s="23"/>
      <c r="AJ72" s="23"/>
      <c r="AK72" s="23"/>
      <c r="AL72" s="43"/>
      <c r="AM72" s="43"/>
      <c r="AN72" s="43"/>
    </row>
    <row r="73" spans="1:40" ht="15" customHeight="1">
      <c r="A73" s="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23"/>
      <c r="P73" s="23"/>
      <c r="Q73" s="23"/>
      <c r="R73" s="23"/>
      <c r="S73" s="23"/>
      <c r="T73" s="23"/>
      <c r="U73" s="38"/>
      <c r="V73" s="42"/>
      <c r="W73" s="38"/>
      <c r="X73" s="38"/>
      <c r="Y73" s="23"/>
      <c r="Z73" s="23"/>
      <c r="AA73" s="77"/>
      <c r="AB73" s="77"/>
      <c r="AC73" s="23"/>
      <c r="AD73" s="23"/>
      <c r="AE73" s="23"/>
      <c r="AF73" s="23"/>
      <c r="AG73" s="23"/>
      <c r="AH73" s="23"/>
      <c r="AI73" s="23"/>
      <c r="AJ73" s="23"/>
      <c r="AK73" s="23"/>
      <c r="AL73" s="43"/>
      <c r="AM73" s="43"/>
      <c r="AN73" s="43"/>
    </row>
    <row r="74" spans="1:40" ht="15" customHeight="1">
      <c r="A74" s="8"/>
      <c r="P74" s="23"/>
      <c r="Q74" s="23"/>
      <c r="R74" s="23"/>
      <c r="S74" s="23"/>
      <c r="T74" s="23"/>
      <c r="AL74" s="43"/>
      <c r="AM74" s="43"/>
      <c r="AN74" s="43"/>
    </row>
    <row r="75" spans="1:40" ht="15" customHeight="1">
      <c r="A75" s="8"/>
      <c r="P75" s="23"/>
      <c r="Q75" s="23"/>
      <c r="R75" s="23"/>
      <c r="S75" s="23"/>
      <c r="T75" s="23"/>
      <c r="AL75" s="43"/>
      <c r="AM75" s="43"/>
      <c r="AN75" s="43"/>
    </row>
    <row r="76" spans="1:40" ht="15" customHeight="1"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23"/>
      <c r="U76" s="38"/>
      <c r="V76" s="42"/>
      <c r="W76" s="38"/>
      <c r="X76" s="38"/>
      <c r="Y76" s="23"/>
      <c r="Z76" s="23"/>
      <c r="AA76" s="77"/>
      <c r="AB76" s="77"/>
      <c r="AC76" s="23"/>
      <c r="AD76" s="23"/>
      <c r="AE76" s="23"/>
      <c r="AF76" s="23"/>
      <c r="AG76" s="23"/>
      <c r="AH76" s="23"/>
      <c r="AI76" s="23"/>
      <c r="AJ76" s="23"/>
      <c r="AK76" s="23"/>
      <c r="AL76" s="43"/>
      <c r="AM76" s="43"/>
      <c r="AN76" s="43"/>
    </row>
    <row r="77" spans="1:40" ht="15" customHeight="1"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23"/>
      <c r="U77" s="38"/>
      <c r="V77" s="42"/>
      <c r="W77" s="38"/>
      <c r="X77" s="38"/>
      <c r="Y77" s="23"/>
      <c r="Z77" s="23"/>
      <c r="AA77" s="77"/>
      <c r="AB77" s="77"/>
      <c r="AC77" s="23"/>
      <c r="AD77" s="23"/>
      <c r="AE77" s="23"/>
      <c r="AF77" s="23"/>
      <c r="AG77" s="23"/>
      <c r="AH77" s="23"/>
      <c r="AI77" s="23"/>
      <c r="AJ77" s="23"/>
      <c r="AK77" s="23"/>
      <c r="AL77" s="43"/>
      <c r="AM77" s="43"/>
      <c r="AN77" s="43"/>
    </row>
    <row r="78" spans="1:40" ht="15" customHeight="1">
      <c r="AL78" s="7"/>
      <c r="AM78" s="7"/>
      <c r="AN78" s="7"/>
    </row>
    <row r="79" spans="1:40" ht="15" customHeight="1">
      <c r="AL79" s="7"/>
      <c r="AM79" s="7"/>
      <c r="AN79" s="7"/>
    </row>
    <row r="80" spans="1:40" ht="15" customHeight="1">
      <c r="AL80" s="7"/>
      <c r="AM80" s="7"/>
      <c r="AN80" s="7"/>
    </row>
    <row r="81" spans="2:40" ht="15" customHeight="1">
      <c r="AL81" s="7"/>
      <c r="AM81" s="7"/>
      <c r="AN81" s="7"/>
    </row>
    <row r="82" spans="2:40" ht="15" customHeight="1">
      <c r="AL82" s="7"/>
      <c r="AM82" s="7"/>
      <c r="AN82" s="7"/>
    </row>
    <row r="83" spans="2:40" ht="15" customHeight="1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L83" s="7"/>
      <c r="AM83" s="7"/>
      <c r="AN83" s="7"/>
    </row>
    <row r="84" spans="2:40" ht="15" customHeight="1"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L84" s="7"/>
      <c r="AM84" s="7"/>
      <c r="AN84" s="7"/>
    </row>
    <row r="85" spans="2:40" ht="15" customHeight="1"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L85" s="7"/>
      <c r="AM85" s="7"/>
      <c r="AN85" s="7"/>
    </row>
  </sheetData>
  <sortState ref="B18:AK19">
    <sortCondition ref="B18"/>
  </sortState>
  <phoneticPr fontId="0" type="noConversion"/>
  <pageMargins left="0.75" right="0.75" top="1" bottom="1" header="0.4921259845" footer="0.4921259845"/>
  <pageSetup paperSize="9" orientation="portrait" horizontalDpi="4294967294" verticalDpi="429496729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workbookViewId="0"/>
  </sheetViews>
  <sheetFormatPr baseColWidth="10" defaultColWidth="8.83203125" defaultRowHeight="13" x14ac:dyDescent="0"/>
  <cols>
    <col min="1" max="1" width="0.6640625" style="7" customWidth="1"/>
    <col min="2" max="2" width="6.6640625" style="81" customWidth="1"/>
    <col min="3" max="3" width="6.6640625" style="79" customWidth="1"/>
    <col min="4" max="4" width="8.33203125" style="81" customWidth="1"/>
    <col min="5" max="12" width="5.6640625" style="79" customWidth="1"/>
    <col min="13" max="13" width="6" style="79" customWidth="1"/>
    <col min="14" max="14" width="8.83203125" style="79" customWidth="1"/>
    <col min="15" max="15" width="0.6640625" style="41" customWidth="1"/>
    <col min="16" max="28" width="5.6640625" style="79" customWidth="1"/>
    <col min="29" max="31" width="3.33203125" style="79" customWidth="1"/>
    <col min="32" max="32" width="23" style="80" customWidth="1"/>
    <col min="33" max="33" width="7" style="101" customWidth="1"/>
    <col min="34" max="37" width="5.6640625" style="79" customWidth="1"/>
    <col min="38" max="38" width="42.33203125" style="102" customWidth="1"/>
    <col min="39" max="41" width="8.83203125" style="102"/>
    <col min="42" max="16384" width="8.83203125" style="7"/>
  </cols>
  <sheetData>
    <row r="1" spans="1:41" ht="15" customHeight="1">
      <c r="A1" s="8"/>
      <c r="B1" s="33" t="s">
        <v>39</v>
      </c>
      <c r="C1" s="84"/>
      <c r="D1" s="85"/>
      <c r="E1" s="86" t="s">
        <v>66</v>
      </c>
      <c r="F1" s="87"/>
      <c r="G1" s="84"/>
      <c r="H1" s="86"/>
      <c r="I1" s="84"/>
      <c r="J1" s="84"/>
      <c r="K1" s="84"/>
      <c r="L1" s="86"/>
      <c r="M1" s="84"/>
      <c r="N1" s="84"/>
      <c r="O1" s="88"/>
      <c r="P1" s="86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9"/>
      <c r="AH1" s="38"/>
      <c r="AI1" s="38"/>
      <c r="AJ1" s="38"/>
      <c r="AK1" s="38"/>
      <c r="AL1" s="43"/>
      <c r="AM1" s="43"/>
      <c r="AN1" s="43"/>
      <c r="AO1" s="43"/>
    </row>
    <row r="2" spans="1:41" ht="15" customHeight="1">
      <c r="A2" s="8"/>
      <c r="B2" s="90" t="s">
        <v>67</v>
      </c>
      <c r="C2" s="91"/>
      <c r="D2" s="92"/>
      <c r="E2" s="12" t="s">
        <v>15</v>
      </c>
      <c r="F2" s="13"/>
      <c r="G2" s="13"/>
      <c r="H2" s="14"/>
      <c r="I2" s="15" t="s">
        <v>16</v>
      </c>
      <c r="J2" s="16"/>
      <c r="K2" s="13"/>
      <c r="L2" s="13"/>
      <c r="M2" s="14"/>
      <c r="N2" s="17"/>
      <c r="O2" s="152"/>
      <c r="P2" s="19" t="s">
        <v>17</v>
      </c>
      <c r="Q2" s="13"/>
      <c r="R2" s="13"/>
      <c r="S2" s="13"/>
      <c r="T2" s="20"/>
      <c r="U2" s="21" t="s">
        <v>18</v>
      </c>
      <c r="V2" s="13"/>
      <c r="W2" s="13"/>
      <c r="X2" s="13"/>
      <c r="Y2" s="14"/>
      <c r="Z2" s="21" t="s">
        <v>37</v>
      </c>
      <c r="AA2" s="13"/>
      <c r="AB2" s="13"/>
      <c r="AC2" s="19"/>
      <c r="AD2" s="13"/>
      <c r="AE2" s="14"/>
      <c r="AF2" s="12" t="s">
        <v>38</v>
      </c>
      <c r="AH2" s="38"/>
      <c r="AI2" s="38"/>
      <c r="AJ2" s="38"/>
      <c r="AK2" s="38"/>
      <c r="AL2" s="43"/>
      <c r="AM2" s="43"/>
      <c r="AN2" s="43"/>
      <c r="AO2" s="43"/>
    </row>
    <row r="3" spans="1:41" ht="15" customHeight="1">
      <c r="A3" s="8"/>
      <c r="B3" s="94" t="s">
        <v>0</v>
      </c>
      <c r="C3" s="94" t="s">
        <v>4</v>
      </c>
      <c r="D3" s="95" t="s">
        <v>1</v>
      </c>
      <c r="E3" s="94" t="s">
        <v>3</v>
      </c>
      <c r="F3" s="94" t="s">
        <v>8</v>
      </c>
      <c r="G3" s="96" t="s">
        <v>5</v>
      </c>
      <c r="H3" s="94" t="s">
        <v>6</v>
      </c>
      <c r="I3" s="94" t="s">
        <v>19</v>
      </c>
      <c r="J3" s="94" t="s">
        <v>20</v>
      </c>
      <c r="K3" s="94" t="s">
        <v>21</v>
      </c>
      <c r="L3" s="94" t="s">
        <v>22</v>
      </c>
      <c r="M3" s="94" t="s">
        <v>23</v>
      </c>
      <c r="N3" s="94" t="s">
        <v>24</v>
      </c>
      <c r="O3" s="23"/>
      <c r="P3" s="94" t="s">
        <v>3</v>
      </c>
      <c r="Q3" s="94" t="s">
        <v>8</v>
      </c>
      <c r="R3" s="96" t="s">
        <v>5</v>
      </c>
      <c r="S3" s="94" t="s">
        <v>6</v>
      </c>
      <c r="T3" s="94" t="s">
        <v>19</v>
      </c>
      <c r="U3" s="94" t="s">
        <v>3</v>
      </c>
      <c r="V3" s="94" t="s">
        <v>8</v>
      </c>
      <c r="W3" s="96" t="s">
        <v>5</v>
      </c>
      <c r="X3" s="94" t="s">
        <v>6</v>
      </c>
      <c r="Y3" s="94" t="s">
        <v>19</v>
      </c>
      <c r="Z3" s="94" t="s">
        <v>25</v>
      </c>
      <c r="AA3" s="94" t="s">
        <v>26</v>
      </c>
      <c r="AB3" s="96" t="s">
        <v>27</v>
      </c>
      <c r="AC3" s="96" t="s">
        <v>34</v>
      </c>
      <c r="AD3" s="97" t="s">
        <v>35</v>
      </c>
      <c r="AE3" s="94" t="s">
        <v>36</v>
      </c>
      <c r="AF3" s="95"/>
      <c r="AH3" s="38"/>
      <c r="AI3" s="38"/>
      <c r="AJ3" s="38"/>
      <c r="AK3" s="38"/>
      <c r="AL3" s="43"/>
      <c r="AM3" s="43"/>
      <c r="AN3" s="43"/>
      <c r="AO3" s="43"/>
    </row>
    <row r="4" spans="1:41" ht="15" customHeight="1">
      <c r="A4" s="8"/>
      <c r="B4" s="24">
        <v>2000</v>
      </c>
      <c r="C4" s="82" t="s">
        <v>60</v>
      </c>
      <c r="D4" s="25" t="s">
        <v>58</v>
      </c>
      <c r="E4" s="24">
        <v>1</v>
      </c>
      <c r="F4" s="24">
        <v>0</v>
      </c>
      <c r="G4" s="82">
        <v>0</v>
      </c>
      <c r="H4" s="24">
        <v>0</v>
      </c>
      <c r="I4" s="24">
        <v>4</v>
      </c>
      <c r="J4" s="24">
        <v>0</v>
      </c>
      <c r="K4" s="24">
        <v>4</v>
      </c>
      <c r="L4" s="24">
        <v>0</v>
      </c>
      <c r="M4" s="83">
        <f>PRODUCT(F4+G4)</f>
        <v>0</v>
      </c>
      <c r="N4" s="27">
        <f>PRODUCT(I4/O4)</f>
        <v>0.4</v>
      </c>
      <c r="O4" s="23">
        <v>10</v>
      </c>
      <c r="P4" s="29"/>
      <c r="Q4" s="29"/>
      <c r="R4" s="30"/>
      <c r="S4" s="29"/>
      <c r="T4" s="29"/>
      <c r="U4" s="31"/>
      <c r="V4" s="31"/>
      <c r="W4" s="31"/>
      <c r="X4" s="31"/>
      <c r="Y4" s="31"/>
      <c r="Z4" s="30"/>
      <c r="AA4" s="30"/>
      <c r="AB4" s="30"/>
      <c r="AC4" s="30"/>
      <c r="AD4" s="32"/>
      <c r="AE4" s="29"/>
      <c r="AF4" s="15"/>
      <c r="AH4" s="38"/>
      <c r="AI4" s="38"/>
      <c r="AJ4" s="38"/>
      <c r="AK4" s="38"/>
      <c r="AL4" s="43"/>
      <c r="AM4" s="43"/>
      <c r="AN4" s="43"/>
      <c r="AO4" s="43"/>
    </row>
    <row r="5" spans="1:41" ht="15" customHeight="1">
      <c r="A5" s="8"/>
      <c r="B5" s="15" t="s">
        <v>7</v>
      </c>
      <c r="C5" s="16"/>
      <c r="D5" s="14"/>
      <c r="E5" s="17">
        <f t="shared" ref="E5:M5" si="0">SUM(E4:E4)</f>
        <v>1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4</v>
      </c>
      <c r="J5" s="17">
        <f t="shared" si="0"/>
        <v>0</v>
      </c>
      <c r="K5" s="17">
        <f t="shared" si="0"/>
        <v>4</v>
      </c>
      <c r="L5" s="17">
        <f t="shared" si="0"/>
        <v>0</v>
      </c>
      <c r="M5" s="17">
        <f t="shared" si="0"/>
        <v>0</v>
      </c>
      <c r="N5" s="36">
        <f>PRODUCT(I5/O5)</f>
        <v>0.4</v>
      </c>
      <c r="O5" s="23">
        <f t="shared" ref="O5:AE5" si="1">SUM(O4:O4)</f>
        <v>10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0</v>
      </c>
      <c r="T5" s="17">
        <f t="shared" si="1"/>
        <v>0</v>
      </c>
      <c r="U5" s="17">
        <f t="shared" si="1"/>
        <v>0</v>
      </c>
      <c r="V5" s="17">
        <f t="shared" si="1"/>
        <v>0</v>
      </c>
      <c r="W5" s="17">
        <f t="shared" si="1"/>
        <v>0</v>
      </c>
      <c r="X5" s="17">
        <f t="shared" si="1"/>
        <v>0</v>
      </c>
      <c r="Y5" s="17">
        <f t="shared" si="1"/>
        <v>0</v>
      </c>
      <c r="Z5" s="17">
        <f t="shared" si="1"/>
        <v>0</v>
      </c>
      <c r="AA5" s="17">
        <f t="shared" si="1"/>
        <v>0</v>
      </c>
      <c r="AB5" s="17">
        <f t="shared" si="1"/>
        <v>0</v>
      </c>
      <c r="AC5" s="17">
        <f t="shared" si="1"/>
        <v>0</v>
      </c>
      <c r="AD5" s="17">
        <f t="shared" si="1"/>
        <v>0</v>
      </c>
      <c r="AE5" s="17">
        <f t="shared" si="1"/>
        <v>0</v>
      </c>
      <c r="AF5" s="12"/>
      <c r="AH5" s="38"/>
      <c r="AI5" s="38"/>
      <c r="AJ5" s="38"/>
      <c r="AK5" s="38"/>
      <c r="AL5" s="43"/>
      <c r="AM5" s="43"/>
      <c r="AN5" s="43"/>
      <c r="AO5" s="43"/>
    </row>
    <row r="6" spans="1:41" ht="15" customHeight="1">
      <c r="A6" s="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23"/>
      <c r="P6" s="38"/>
      <c r="Q6" s="42"/>
      <c r="R6" s="38"/>
      <c r="S6" s="38"/>
      <c r="T6" s="23"/>
      <c r="U6" s="23"/>
      <c r="V6" s="77"/>
      <c r="W6" s="77"/>
      <c r="X6" s="23"/>
      <c r="Y6" s="23"/>
      <c r="Z6" s="23"/>
      <c r="AA6" s="23"/>
      <c r="AB6" s="23"/>
      <c r="AC6" s="23"/>
      <c r="AD6" s="23"/>
      <c r="AE6" s="23"/>
      <c r="AF6" s="23"/>
      <c r="AH6" s="38"/>
      <c r="AI6" s="38"/>
      <c r="AJ6" s="38"/>
      <c r="AK6" s="38"/>
      <c r="AL6" s="38"/>
      <c r="AM6" s="38"/>
      <c r="AN6" s="43"/>
      <c r="AO6" s="43"/>
    </row>
    <row r="7" spans="1:41" ht="15" customHeight="1">
      <c r="A7" s="8"/>
      <c r="B7" s="21" t="s">
        <v>68</v>
      </c>
      <c r="C7" s="44"/>
      <c r="D7" s="44"/>
      <c r="E7" s="17" t="s">
        <v>3</v>
      </c>
      <c r="F7" s="17" t="s">
        <v>8</v>
      </c>
      <c r="G7" s="14" t="s">
        <v>5</v>
      </c>
      <c r="H7" s="17" t="s">
        <v>6</v>
      </c>
      <c r="I7" s="17" t="s">
        <v>19</v>
      </c>
      <c r="J7" s="38"/>
      <c r="K7" s="17" t="s">
        <v>30</v>
      </c>
      <c r="L7" s="17" t="s">
        <v>31</v>
      </c>
      <c r="M7" s="17" t="s">
        <v>32</v>
      </c>
      <c r="N7" s="17" t="s">
        <v>24</v>
      </c>
      <c r="O7" s="23"/>
      <c r="P7" s="38"/>
      <c r="Q7" s="42"/>
      <c r="R7" s="38"/>
      <c r="S7" s="38"/>
      <c r="T7" s="23"/>
      <c r="U7" s="23"/>
      <c r="V7" s="77"/>
      <c r="W7" s="77"/>
      <c r="X7" s="23"/>
      <c r="Y7" s="23"/>
      <c r="Z7" s="23"/>
      <c r="AA7" s="23"/>
      <c r="AB7" s="23"/>
      <c r="AC7" s="23"/>
      <c r="AD7" s="23"/>
      <c r="AE7" s="23"/>
      <c r="AF7" s="23"/>
      <c r="AG7" s="1"/>
      <c r="AH7" s="38"/>
      <c r="AI7" s="38"/>
      <c r="AJ7" s="38"/>
      <c r="AK7" s="38"/>
      <c r="AL7" s="38"/>
      <c r="AM7" s="38"/>
      <c r="AN7" s="43"/>
      <c r="AO7" s="43"/>
    </row>
    <row r="8" spans="1:41" ht="15" customHeight="1">
      <c r="A8" s="8"/>
      <c r="B8" s="45" t="s">
        <v>15</v>
      </c>
      <c r="C8" s="11"/>
      <c r="D8" s="47"/>
      <c r="E8" s="29">
        <f>PRODUCT(E5)</f>
        <v>1</v>
      </c>
      <c r="F8" s="29">
        <f>PRODUCT(F5)</f>
        <v>0</v>
      </c>
      <c r="G8" s="29">
        <f>PRODUCT(G5)</f>
        <v>0</v>
      </c>
      <c r="H8" s="29">
        <f>PRODUCT(H5)</f>
        <v>0</v>
      </c>
      <c r="I8" s="29">
        <f>PRODUCT(I5)</f>
        <v>4</v>
      </c>
      <c r="J8" s="38"/>
      <c r="K8" s="48">
        <f>PRODUCT((F8+G8)/E8)</f>
        <v>0</v>
      </c>
      <c r="L8" s="48">
        <f>PRODUCT(H8/E8)</f>
        <v>0</v>
      </c>
      <c r="M8" s="48">
        <f>PRODUCT(I8/E8)</f>
        <v>4</v>
      </c>
      <c r="N8" s="49">
        <f>PRODUCT(N5)</f>
        <v>0.4</v>
      </c>
      <c r="O8" s="23">
        <f>PRODUCT(O5)</f>
        <v>10</v>
      </c>
      <c r="P8" s="38"/>
      <c r="Q8" s="42"/>
      <c r="R8" s="38"/>
      <c r="S8" s="38"/>
      <c r="T8" s="23"/>
      <c r="U8" s="23"/>
      <c r="V8" s="77"/>
      <c r="W8" s="77"/>
      <c r="X8" s="23"/>
      <c r="Y8" s="23"/>
      <c r="Z8" s="23"/>
      <c r="AA8" s="23"/>
      <c r="AB8" s="23"/>
      <c r="AC8" s="23"/>
      <c r="AD8" s="23"/>
      <c r="AE8" s="23"/>
      <c r="AF8" s="23"/>
      <c r="AG8" s="1"/>
      <c r="AH8" s="38"/>
      <c r="AI8" s="38"/>
      <c r="AJ8" s="38"/>
      <c r="AK8" s="38"/>
      <c r="AL8" s="38"/>
      <c r="AM8" s="38"/>
      <c r="AN8" s="43"/>
      <c r="AO8" s="43"/>
    </row>
    <row r="9" spans="1:41" ht="15" customHeight="1">
      <c r="A9" s="8"/>
      <c r="B9" s="55" t="s">
        <v>17</v>
      </c>
      <c r="C9" s="56"/>
      <c r="D9" s="57"/>
      <c r="E9" s="29"/>
      <c r="F9" s="29"/>
      <c r="G9" s="29"/>
      <c r="H9" s="29"/>
      <c r="I9" s="29"/>
      <c r="J9" s="38"/>
      <c r="K9" s="48"/>
      <c r="L9" s="48"/>
      <c r="M9" s="48"/>
      <c r="N9" s="49"/>
      <c r="O9" s="23"/>
      <c r="P9" s="38"/>
      <c r="Q9" s="42"/>
      <c r="R9" s="38"/>
      <c r="S9" s="38"/>
      <c r="T9" s="23"/>
      <c r="U9" s="23"/>
      <c r="V9" s="77"/>
      <c r="W9" s="77"/>
      <c r="X9" s="23"/>
      <c r="Y9" s="23"/>
      <c r="Z9" s="23"/>
      <c r="AA9" s="23"/>
      <c r="AB9" s="23"/>
      <c r="AC9" s="23"/>
      <c r="AD9" s="23"/>
      <c r="AE9" s="23"/>
      <c r="AF9" s="23"/>
      <c r="AG9" s="1"/>
      <c r="AH9" s="38"/>
      <c r="AI9" s="38"/>
      <c r="AJ9" s="38"/>
      <c r="AK9" s="38"/>
      <c r="AL9" s="38"/>
      <c r="AM9" s="38"/>
      <c r="AN9" s="43"/>
      <c r="AO9" s="43"/>
    </row>
    <row r="10" spans="1:41" ht="15" customHeight="1">
      <c r="A10" s="8"/>
      <c r="B10" s="63" t="s">
        <v>18</v>
      </c>
      <c r="C10" s="64"/>
      <c r="D10" s="65"/>
      <c r="E10" s="31"/>
      <c r="F10" s="31"/>
      <c r="G10" s="31"/>
      <c r="H10" s="31"/>
      <c r="I10" s="31"/>
      <c r="J10" s="38"/>
      <c r="K10" s="66"/>
      <c r="L10" s="66"/>
      <c r="M10" s="66"/>
      <c r="N10" s="67"/>
      <c r="O10" s="23"/>
      <c r="P10" s="38"/>
      <c r="Q10" s="42"/>
      <c r="R10" s="38"/>
      <c r="S10" s="38"/>
      <c r="T10" s="23"/>
      <c r="U10" s="23"/>
      <c r="V10" s="77"/>
      <c r="W10" s="77"/>
      <c r="X10" s="23"/>
      <c r="Y10" s="23"/>
      <c r="Z10" s="23"/>
      <c r="AA10" s="23"/>
      <c r="AB10" s="23"/>
      <c r="AC10" s="23"/>
      <c r="AD10" s="23"/>
      <c r="AE10" s="23"/>
      <c r="AF10" s="23"/>
      <c r="AG10" s="1"/>
      <c r="AH10" s="38"/>
      <c r="AI10" s="38"/>
      <c r="AJ10" s="38"/>
      <c r="AK10" s="38"/>
      <c r="AL10" s="38"/>
      <c r="AM10" s="38"/>
      <c r="AN10" s="43"/>
      <c r="AO10" s="43"/>
    </row>
    <row r="11" spans="1:41" ht="15" customHeight="1">
      <c r="A11" s="8"/>
      <c r="B11" s="68" t="s">
        <v>29</v>
      </c>
      <c r="C11" s="69"/>
      <c r="D11" s="70"/>
      <c r="E11" s="17">
        <f>SUM(E8:E10)</f>
        <v>1</v>
      </c>
      <c r="F11" s="17">
        <f>SUM(F8:F10)</f>
        <v>0</v>
      </c>
      <c r="G11" s="17">
        <f>SUM(G8:G10)</f>
        <v>0</v>
      </c>
      <c r="H11" s="17">
        <f>SUM(H8:H10)</f>
        <v>0</v>
      </c>
      <c r="I11" s="17">
        <f>SUM(I8:I10)</f>
        <v>4</v>
      </c>
      <c r="J11" s="38"/>
      <c r="K11" s="71">
        <f>PRODUCT((F11+G11)/E11)</f>
        <v>0</v>
      </c>
      <c r="L11" s="71">
        <f>PRODUCT(H11/E11)</f>
        <v>0</v>
      </c>
      <c r="M11" s="71">
        <f>PRODUCT(I11/E11)</f>
        <v>4</v>
      </c>
      <c r="N11" s="36">
        <f>PRODUCT(I11/O11)</f>
        <v>0.4</v>
      </c>
      <c r="O11" s="23">
        <f>SUM(O8:O10)</f>
        <v>10</v>
      </c>
      <c r="P11" s="38"/>
      <c r="Q11" s="42"/>
      <c r="R11" s="38"/>
      <c r="S11" s="38"/>
      <c r="T11" s="23"/>
      <c r="U11" s="23"/>
      <c r="V11" s="77"/>
      <c r="W11" s="77"/>
      <c r="X11" s="23"/>
      <c r="Y11" s="23"/>
      <c r="Z11" s="23"/>
      <c r="AA11" s="23"/>
      <c r="AB11" s="23"/>
      <c r="AC11" s="23"/>
      <c r="AD11" s="23"/>
      <c r="AE11" s="23"/>
      <c r="AF11" s="23"/>
      <c r="AG11" s="1"/>
      <c r="AH11" s="38"/>
      <c r="AI11" s="38"/>
      <c r="AJ11" s="38"/>
      <c r="AK11" s="38"/>
      <c r="AL11" s="38"/>
      <c r="AM11" s="38"/>
      <c r="AN11" s="43"/>
      <c r="AO11" s="43"/>
    </row>
    <row r="12" spans="1:41" ht="15" customHeight="1">
      <c r="A12" s="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3"/>
      <c r="P12" s="38"/>
      <c r="Q12" s="42"/>
      <c r="R12" s="38"/>
      <c r="S12" s="38"/>
      <c r="T12" s="23"/>
      <c r="U12" s="23"/>
      <c r="V12" s="77"/>
      <c r="W12" s="77"/>
      <c r="X12" s="23"/>
      <c r="Y12" s="23"/>
      <c r="Z12" s="23"/>
      <c r="AA12" s="23"/>
      <c r="AB12" s="23"/>
      <c r="AC12" s="23"/>
      <c r="AD12" s="23"/>
      <c r="AE12" s="23"/>
      <c r="AF12" s="23"/>
      <c r="AG12" s="1"/>
      <c r="AH12" s="38"/>
      <c r="AI12" s="38"/>
      <c r="AJ12" s="38"/>
      <c r="AK12" s="38"/>
      <c r="AL12" s="38"/>
      <c r="AM12" s="38"/>
      <c r="AN12" s="43"/>
      <c r="AO12" s="43"/>
    </row>
    <row r="13" spans="1:41" ht="15" customHeight="1">
      <c r="A13" s="8"/>
      <c r="B13" s="98" t="s">
        <v>69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>
        <f>SUM(F11:H11)+((I11-F11-G11)/3)+(E11/3)+(AC5*25)+(AD5*20)+(AE5*15)</f>
        <v>1.6666666666666665</v>
      </c>
      <c r="O13" s="23"/>
      <c r="P13" s="38"/>
      <c r="Q13" s="42"/>
      <c r="R13" s="38"/>
      <c r="S13" s="38"/>
      <c r="T13" s="23"/>
      <c r="U13" s="23"/>
      <c r="V13" s="77"/>
      <c r="W13" s="38"/>
      <c r="X13" s="38"/>
      <c r="Y13" s="38"/>
      <c r="Z13" s="38"/>
      <c r="AA13" s="38"/>
      <c r="AB13" s="38"/>
      <c r="AC13" s="38"/>
      <c r="AD13" s="38"/>
      <c r="AE13" s="38"/>
      <c r="AF13" s="43"/>
      <c r="AG13" s="1"/>
      <c r="AH13" s="38"/>
      <c r="AI13" s="38"/>
      <c r="AJ13" s="38"/>
      <c r="AK13" s="38"/>
      <c r="AL13" s="38"/>
      <c r="AM13" s="38"/>
      <c r="AN13" s="43"/>
      <c r="AO13" s="43"/>
    </row>
    <row r="14" spans="1:41" ht="15" customHeight="1">
      <c r="A14" s="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3"/>
      <c r="P14" s="38"/>
      <c r="Q14" s="42"/>
      <c r="R14" s="38"/>
      <c r="S14" s="38"/>
      <c r="T14" s="23"/>
      <c r="U14" s="23"/>
      <c r="V14" s="77"/>
      <c r="W14" s="77"/>
      <c r="X14" s="23"/>
      <c r="Y14" s="23"/>
      <c r="Z14" s="23"/>
      <c r="AA14" s="23"/>
      <c r="AB14" s="23"/>
      <c r="AC14" s="23"/>
      <c r="AD14" s="23"/>
      <c r="AE14" s="23"/>
      <c r="AF14" s="23"/>
      <c r="AG14" s="1"/>
      <c r="AH14" s="38"/>
      <c r="AI14" s="38"/>
      <c r="AJ14" s="38"/>
      <c r="AK14" s="38"/>
      <c r="AL14" s="38"/>
      <c r="AM14" s="38"/>
      <c r="AN14" s="43"/>
      <c r="AO14" s="43"/>
    </row>
    <row r="15" spans="1:41" ht="15" customHeight="1">
      <c r="A15" s="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3"/>
      <c r="P15" s="38"/>
      <c r="Q15" s="42"/>
      <c r="R15" s="38"/>
      <c r="S15" s="38"/>
      <c r="T15" s="23"/>
      <c r="U15" s="23"/>
      <c r="V15" s="77"/>
      <c r="W15" s="77"/>
      <c r="X15" s="23"/>
      <c r="Y15" s="23"/>
      <c r="Z15" s="23"/>
      <c r="AA15" s="23"/>
      <c r="AB15" s="23"/>
      <c r="AC15" s="23"/>
      <c r="AD15" s="23"/>
      <c r="AE15" s="23"/>
      <c r="AF15" s="23"/>
      <c r="AG15" s="1"/>
      <c r="AH15" s="38"/>
      <c r="AI15" s="38"/>
      <c r="AJ15" s="38"/>
      <c r="AK15" s="38"/>
      <c r="AL15" s="38"/>
      <c r="AM15" s="38"/>
      <c r="AN15" s="43"/>
      <c r="AO15" s="43"/>
    </row>
    <row r="16" spans="1:41" ht="15" customHeight="1">
      <c r="A16" s="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3"/>
      <c r="P16" s="38"/>
      <c r="Q16" s="42"/>
      <c r="R16" s="38"/>
      <c r="S16" s="38"/>
      <c r="T16" s="23"/>
      <c r="U16" s="23"/>
      <c r="V16" s="77"/>
      <c r="W16" s="77"/>
      <c r="X16" s="23"/>
      <c r="Y16" s="23"/>
      <c r="Z16" s="23"/>
      <c r="AA16" s="23"/>
      <c r="AB16" s="23"/>
      <c r="AC16" s="23"/>
      <c r="AD16" s="23"/>
      <c r="AE16" s="23"/>
      <c r="AF16" s="23"/>
      <c r="AG16" s="1"/>
      <c r="AH16" s="38"/>
      <c r="AI16" s="38"/>
      <c r="AJ16" s="38"/>
      <c r="AK16" s="38"/>
      <c r="AL16" s="38"/>
      <c r="AM16" s="38"/>
      <c r="AN16" s="43"/>
      <c r="AO16" s="43"/>
    </row>
    <row r="17" spans="1:41" ht="15" customHeight="1">
      <c r="A17" s="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3"/>
      <c r="P17" s="38"/>
      <c r="Q17" s="42"/>
      <c r="R17" s="38"/>
      <c r="S17" s="38"/>
      <c r="T17" s="23"/>
      <c r="U17" s="23"/>
      <c r="V17" s="77"/>
      <c r="W17" s="77"/>
      <c r="X17" s="23"/>
      <c r="Y17" s="23"/>
      <c r="Z17" s="23"/>
      <c r="AA17" s="23"/>
      <c r="AB17" s="23"/>
      <c r="AC17" s="23"/>
      <c r="AD17" s="23"/>
      <c r="AE17" s="23"/>
      <c r="AF17" s="23"/>
      <c r="AG17" s="1"/>
      <c r="AH17" s="38"/>
      <c r="AI17" s="38"/>
      <c r="AJ17" s="38"/>
      <c r="AK17" s="38"/>
      <c r="AL17" s="38"/>
      <c r="AM17" s="38"/>
      <c r="AN17" s="43"/>
      <c r="AO17" s="43"/>
    </row>
    <row r="18" spans="1:41" ht="15" customHeight="1">
      <c r="A18" s="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3"/>
      <c r="P18" s="38"/>
      <c r="Q18" s="42"/>
      <c r="R18" s="38"/>
      <c r="S18" s="38"/>
      <c r="T18" s="23"/>
      <c r="U18" s="23"/>
      <c r="V18" s="77"/>
      <c r="W18" s="77"/>
      <c r="X18" s="23"/>
      <c r="Y18" s="23"/>
      <c r="Z18" s="23"/>
      <c r="AA18" s="23"/>
      <c r="AB18" s="23"/>
      <c r="AC18" s="23"/>
      <c r="AD18" s="23"/>
      <c r="AE18" s="23"/>
      <c r="AF18" s="23"/>
      <c r="AG18" s="1"/>
      <c r="AH18" s="38"/>
      <c r="AI18" s="38"/>
      <c r="AJ18" s="38"/>
      <c r="AK18" s="38"/>
      <c r="AL18" s="38"/>
      <c r="AM18" s="38"/>
      <c r="AN18" s="43"/>
      <c r="AO18" s="43"/>
    </row>
    <row r="19" spans="1:41" ht="15" customHeight="1">
      <c r="A19" s="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3"/>
      <c r="P19" s="38"/>
      <c r="Q19" s="42"/>
      <c r="R19" s="38"/>
      <c r="S19" s="38"/>
      <c r="T19" s="23"/>
      <c r="U19" s="23"/>
      <c r="V19" s="77"/>
      <c r="W19" s="77"/>
      <c r="X19" s="23"/>
      <c r="Y19" s="23"/>
      <c r="Z19" s="23"/>
      <c r="AA19" s="23"/>
      <c r="AB19" s="23"/>
      <c r="AC19" s="23"/>
      <c r="AD19" s="23"/>
      <c r="AE19" s="23"/>
      <c r="AF19" s="23"/>
      <c r="AG19" s="1"/>
      <c r="AH19" s="38"/>
      <c r="AI19" s="38"/>
      <c r="AJ19" s="38"/>
      <c r="AK19" s="38"/>
      <c r="AL19" s="38"/>
      <c r="AM19" s="38"/>
      <c r="AN19" s="43"/>
      <c r="AO19" s="43"/>
    </row>
    <row r="20" spans="1:41" ht="15" customHeight="1">
      <c r="A20" s="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3"/>
      <c r="P20" s="38"/>
      <c r="Q20" s="42"/>
      <c r="R20" s="38"/>
      <c r="S20" s="38"/>
      <c r="T20" s="23"/>
      <c r="U20" s="23"/>
      <c r="V20" s="77"/>
      <c r="W20" s="77"/>
      <c r="X20" s="23"/>
      <c r="Y20" s="23"/>
      <c r="Z20" s="23"/>
      <c r="AA20" s="23"/>
      <c r="AB20" s="23"/>
      <c r="AC20" s="23"/>
      <c r="AD20" s="23"/>
      <c r="AE20" s="23"/>
      <c r="AF20" s="23"/>
      <c r="AG20" s="1"/>
      <c r="AH20" s="38"/>
      <c r="AI20" s="38"/>
      <c r="AJ20" s="38"/>
      <c r="AK20" s="38"/>
      <c r="AL20" s="38"/>
      <c r="AM20" s="38"/>
      <c r="AN20" s="43"/>
      <c r="AO20" s="43"/>
    </row>
    <row r="21" spans="1:41" ht="15" customHeight="1">
      <c r="A21" s="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3"/>
      <c r="P21" s="38"/>
      <c r="Q21" s="42"/>
      <c r="R21" s="38"/>
      <c r="S21" s="38"/>
      <c r="T21" s="23"/>
      <c r="U21" s="23"/>
      <c r="V21" s="77"/>
      <c r="W21" s="77"/>
      <c r="X21" s="23"/>
      <c r="Y21" s="23"/>
      <c r="Z21" s="23"/>
      <c r="AA21" s="23"/>
      <c r="AB21" s="23"/>
      <c r="AC21" s="23"/>
      <c r="AD21" s="23"/>
      <c r="AE21" s="23"/>
      <c r="AF21" s="23"/>
      <c r="AG21" s="1"/>
      <c r="AH21" s="38"/>
      <c r="AI21" s="38"/>
      <c r="AJ21" s="38"/>
      <c r="AK21" s="38"/>
      <c r="AL21" s="38"/>
      <c r="AM21" s="38"/>
      <c r="AN21" s="43"/>
      <c r="AO21" s="43"/>
    </row>
    <row r="22" spans="1:41" ht="15" customHeight="1">
      <c r="A22" s="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3"/>
      <c r="P22" s="38"/>
      <c r="Q22" s="42"/>
      <c r="R22" s="38"/>
      <c r="S22" s="38"/>
      <c r="T22" s="23"/>
      <c r="U22" s="23"/>
      <c r="V22" s="77"/>
      <c r="W22" s="77"/>
      <c r="X22" s="23"/>
      <c r="Y22" s="23"/>
      <c r="Z22" s="23"/>
      <c r="AA22" s="23"/>
      <c r="AB22" s="23"/>
      <c r="AC22" s="23"/>
      <c r="AD22" s="23"/>
      <c r="AE22" s="23"/>
      <c r="AF22" s="23"/>
      <c r="AG22" s="1"/>
      <c r="AH22" s="38"/>
      <c r="AI22" s="38"/>
      <c r="AJ22" s="38"/>
      <c r="AK22" s="38"/>
      <c r="AL22" s="38"/>
      <c r="AM22" s="38"/>
      <c r="AN22" s="43"/>
      <c r="AO22" s="43"/>
    </row>
    <row r="23" spans="1:41" ht="15" customHeight="1">
      <c r="A23" s="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3"/>
      <c r="P23" s="38"/>
      <c r="Q23" s="42"/>
      <c r="R23" s="38"/>
      <c r="S23" s="38"/>
      <c r="T23" s="23"/>
      <c r="U23" s="23"/>
      <c r="V23" s="77"/>
      <c r="W23" s="77"/>
      <c r="X23" s="23"/>
      <c r="Y23" s="23"/>
      <c r="Z23" s="23"/>
      <c r="AA23" s="23"/>
      <c r="AB23" s="23"/>
      <c r="AC23" s="23"/>
      <c r="AD23" s="23"/>
      <c r="AE23" s="23"/>
      <c r="AF23" s="23"/>
      <c r="AG23" s="1"/>
      <c r="AH23" s="38"/>
      <c r="AI23" s="38"/>
      <c r="AJ23" s="38"/>
      <c r="AK23" s="38"/>
      <c r="AL23" s="38"/>
      <c r="AM23" s="38"/>
      <c r="AN23" s="43"/>
      <c r="AO23" s="43"/>
    </row>
    <row r="24" spans="1:41" ht="15" customHeight="1">
      <c r="A24" s="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23"/>
      <c r="P24" s="38"/>
      <c r="Q24" s="42"/>
      <c r="R24" s="38"/>
      <c r="S24" s="38"/>
      <c r="T24" s="23"/>
      <c r="U24" s="23"/>
      <c r="V24" s="77"/>
      <c r="W24" s="77"/>
      <c r="X24" s="23"/>
      <c r="Y24" s="23"/>
      <c r="Z24" s="23"/>
      <c r="AA24" s="23"/>
      <c r="AB24" s="23"/>
      <c r="AC24" s="23"/>
      <c r="AD24" s="23"/>
      <c r="AE24" s="23"/>
      <c r="AF24" s="23"/>
      <c r="AG24" s="1"/>
      <c r="AH24" s="38"/>
      <c r="AI24" s="38"/>
      <c r="AJ24" s="38"/>
      <c r="AK24" s="38"/>
      <c r="AL24" s="43"/>
      <c r="AM24" s="43"/>
      <c r="AN24" s="43"/>
      <c r="AO24" s="43"/>
    </row>
    <row r="25" spans="1:41" ht="15" customHeight="1">
      <c r="A25" s="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23"/>
      <c r="P25" s="38"/>
      <c r="Q25" s="42"/>
      <c r="R25" s="38"/>
      <c r="S25" s="38"/>
      <c r="T25" s="23"/>
      <c r="U25" s="23"/>
      <c r="V25" s="77"/>
      <c r="W25" s="77"/>
      <c r="X25" s="23"/>
      <c r="Y25" s="23"/>
      <c r="Z25" s="23"/>
      <c r="AA25" s="23"/>
      <c r="AB25" s="23"/>
      <c r="AC25" s="23"/>
      <c r="AD25" s="23"/>
      <c r="AE25" s="23"/>
      <c r="AF25" s="23"/>
      <c r="AG25" s="1"/>
      <c r="AH25" s="38"/>
      <c r="AI25" s="38"/>
      <c r="AJ25" s="38"/>
      <c r="AK25" s="38"/>
      <c r="AL25" s="43"/>
      <c r="AM25" s="43"/>
      <c r="AN25" s="43"/>
      <c r="AO25" s="43"/>
    </row>
    <row r="26" spans="1:41" ht="15" customHeight="1">
      <c r="A26" s="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23"/>
      <c r="P26" s="38"/>
      <c r="Q26" s="42"/>
      <c r="R26" s="38"/>
      <c r="S26" s="38"/>
      <c r="T26" s="23"/>
      <c r="U26" s="23"/>
      <c r="V26" s="77"/>
      <c r="W26" s="77"/>
      <c r="X26" s="23"/>
      <c r="Y26" s="23"/>
      <c r="Z26" s="23"/>
      <c r="AA26" s="23"/>
      <c r="AB26" s="23"/>
      <c r="AC26" s="23"/>
      <c r="AD26" s="23"/>
      <c r="AE26" s="23"/>
      <c r="AF26" s="23"/>
      <c r="AG26" s="1"/>
      <c r="AH26" s="38"/>
      <c r="AI26" s="38"/>
      <c r="AJ26" s="38"/>
      <c r="AK26" s="38"/>
      <c r="AL26" s="43"/>
      <c r="AM26" s="43"/>
      <c r="AN26" s="43"/>
      <c r="AO26" s="43"/>
    </row>
    <row r="27" spans="1:41" ht="15" customHeight="1">
      <c r="A27" s="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23"/>
      <c r="P27" s="38"/>
      <c r="Q27" s="42"/>
      <c r="R27" s="38"/>
      <c r="S27" s="38"/>
      <c r="T27" s="23"/>
      <c r="U27" s="23"/>
      <c r="V27" s="77"/>
      <c r="W27" s="77"/>
      <c r="X27" s="23"/>
      <c r="Y27" s="23"/>
      <c r="Z27" s="23"/>
      <c r="AA27" s="23"/>
      <c r="AB27" s="23"/>
      <c r="AC27" s="23"/>
      <c r="AD27" s="23"/>
      <c r="AE27" s="23"/>
      <c r="AF27" s="23"/>
      <c r="AG27" s="1"/>
      <c r="AH27" s="38"/>
      <c r="AI27" s="38"/>
      <c r="AJ27" s="38"/>
      <c r="AK27" s="38"/>
      <c r="AL27" s="43"/>
      <c r="AM27" s="43"/>
      <c r="AN27" s="43"/>
      <c r="AO27" s="43"/>
    </row>
    <row r="28" spans="1:41" ht="15" customHeight="1">
      <c r="A28" s="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23"/>
      <c r="P28" s="38"/>
      <c r="Q28" s="42"/>
      <c r="R28" s="38"/>
      <c r="S28" s="38"/>
      <c r="T28" s="23"/>
      <c r="U28" s="23"/>
      <c r="V28" s="77"/>
      <c r="W28" s="77"/>
      <c r="X28" s="23"/>
      <c r="Y28" s="23"/>
      <c r="Z28" s="23"/>
      <c r="AA28" s="23"/>
      <c r="AB28" s="23"/>
      <c r="AC28" s="23"/>
      <c r="AD28" s="23"/>
      <c r="AE28" s="23"/>
      <c r="AF28" s="23"/>
      <c r="AG28" s="1"/>
      <c r="AH28" s="38"/>
      <c r="AI28" s="38"/>
      <c r="AJ28" s="38"/>
      <c r="AK28" s="38"/>
      <c r="AL28" s="43"/>
      <c r="AM28" s="43"/>
      <c r="AN28" s="43"/>
      <c r="AO28" s="43"/>
    </row>
    <row r="29" spans="1:41" ht="15" customHeight="1">
      <c r="A29" s="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23"/>
      <c r="P29" s="38"/>
      <c r="Q29" s="42"/>
      <c r="R29" s="38"/>
      <c r="S29" s="38"/>
      <c r="T29" s="23"/>
      <c r="U29" s="23"/>
      <c r="V29" s="77"/>
      <c r="W29" s="77"/>
      <c r="X29" s="23"/>
      <c r="Y29" s="23"/>
      <c r="Z29" s="23"/>
      <c r="AA29" s="23"/>
      <c r="AB29" s="23"/>
      <c r="AC29" s="23"/>
      <c r="AD29" s="23"/>
      <c r="AE29" s="23"/>
      <c r="AF29" s="23"/>
      <c r="AG29" s="1"/>
      <c r="AH29" s="38"/>
      <c r="AI29" s="38"/>
      <c r="AJ29" s="38"/>
      <c r="AK29" s="38"/>
      <c r="AL29" s="43"/>
      <c r="AM29" s="43"/>
      <c r="AN29" s="43"/>
      <c r="AO29" s="43"/>
    </row>
    <row r="30" spans="1:41" ht="15" customHeight="1">
      <c r="A30" s="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23"/>
      <c r="P30" s="38"/>
      <c r="Q30" s="42"/>
      <c r="R30" s="38"/>
      <c r="S30" s="38"/>
      <c r="T30" s="23"/>
      <c r="U30" s="23"/>
      <c r="V30" s="77"/>
      <c r="W30" s="77"/>
      <c r="X30" s="23"/>
      <c r="Y30" s="23"/>
      <c r="Z30" s="23"/>
      <c r="AA30" s="23"/>
      <c r="AB30" s="23"/>
      <c r="AC30" s="23"/>
      <c r="AD30" s="23"/>
      <c r="AE30" s="23"/>
      <c r="AF30" s="23"/>
      <c r="AG30" s="1"/>
      <c r="AH30" s="38"/>
      <c r="AI30" s="38"/>
      <c r="AJ30" s="38"/>
      <c r="AK30" s="38"/>
      <c r="AL30" s="43"/>
      <c r="AM30" s="43"/>
      <c r="AN30" s="43"/>
      <c r="AO30" s="43"/>
    </row>
    <row r="31" spans="1:41" ht="15" customHeight="1">
      <c r="A31" s="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3"/>
      <c r="P31" s="38"/>
      <c r="Q31" s="42"/>
      <c r="R31" s="38"/>
      <c r="S31" s="38"/>
      <c r="T31" s="23"/>
      <c r="U31" s="23"/>
      <c r="V31" s="77"/>
      <c r="W31" s="77"/>
      <c r="X31" s="23"/>
      <c r="Y31" s="23"/>
      <c r="Z31" s="23"/>
      <c r="AA31" s="23"/>
      <c r="AB31" s="23"/>
      <c r="AC31" s="23"/>
      <c r="AD31" s="23"/>
      <c r="AE31" s="23"/>
      <c r="AF31" s="23"/>
      <c r="AG31" s="1"/>
      <c r="AH31" s="38"/>
      <c r="AI31" s="38"/>
      <c r="AJ31" s="38"/>
      <c r="AK31" s="38"/>
      <c r="AL31" s="43"/>
      <c r="AM31" s="43"/>
      <c r="AN31" s="43"/>
      <c r="AO31" s="43"/>
    </row>
    <row r="32" spans="1:41" ht="15" customHeight="1">
      <c r="A32" s="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23"/>
      <c r="P32" s="38"/>
      <c r="Q32" s="42"/>
      <c r="R32" s="38"/>
      <c r="S32" s="38"/>
      <c r="T32" s="23"/>
      <c r="U32" s="23"/>
      <c r="V32" s="77"/>
      <c r="W32" s="77"/>
      <c r="X32" s="23"/>
      <c r="Y32" s="23"/>
      <c r="Z32" s="23"/>
      <c r="AA32" s="23"/>
      <c r="AB32" s="23"/>
      <c r="AC32" s="23"/>
      <c r="AD32" s="23"/>
      <c r="AE32" s="23"/>
      <c r="AF32" s="23"/>
      <c r="AG32" s="1"/>
      <c r="AH32" s="38"/>
      <c r="AI32" s="38"/>
      <c r="AJ32" s="38"/>
      <c r="AK32" s="38"/>
      <c r="AL32" s="43"/>
      <c r="AM32" s="43"/>
      <c r="AN32" s="43"/>
      <c r="AO32" s="43"/>
    </row>
    <row r="33" spans="1:41" ht="15" customHeight="1">
      <c r="A33" s="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23"/>
      <c r="P33" s="38"/>
      <c r="Q33" s="42"/>
      <c r="R33" s="38"/>
      <c r="S33" s="38"/>
      <c r="T33" s="23"/>
      <c r="U33" s="23"/>
      <c r="V33" s="77"/>
      <c r="W33" s="77"/>
      <c r="X33" s="23"/>
      <c r="Y33" s="23"/>
      <c r="Z33" s="23"/>
      <c r="AA33" s="23"/>
      <c r="AB33" s="23"/>
      <c r="AC33" s="23"/>
      <c r="AD33" s="23"/>
      <c r="AE33" s="23"/>
      <c r="AF33" s="23"/>
      <c r="AG33" s="1"/>
      <c r="AH33" s="38"/>
      <c r="AI33" s="38"/>
      <c r="AJ33" s="38"/>
      <c r="AK33" s="38"/>
      <c r="AL33" s="43"/>
      <c r="AM33" s="43"/>
      <c r="AN33" s="43"/>
      <c r="AO33" s="43"/>
    </row>
    <row r="34" spans="1:41" ht="15" customHeight="1">
      <c r="A34" s="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23"/>
      <c r="P34" s="38"/>
      <c r="Q34" s="42"/>
      <c r="R34" s="38"/>
      <c r="S34" s="38"/>
      <c r="T34" s="23"/>
      <c r="U34" s="23"/>
      <c r="V34" s="77"/>
      <c r="W34" s="77"/>
      <c r="X34" s="23"/>
      <c r="Y34" s="23"/>
      <c r="Z34" s="23"/>
      <c r="AA34" s="23"/>
      <c r="AB34" s="23"/>
      <c r="AC34" s="23"/>
      <c r="AD34" s="23"/>
      <c r="AE34" s="23"/>
      <c r="AF34" s="23"/>
      <c r="AG34" s="1"/>
      <c r="AH34" s="38"/>
      <c r="AI34" s="38"/>
      <c r="AJ34" s="38"/>
      <c r="AK34" s="38"/>
      <c r="AL34" s="43"/>
      <c r="AM34" s="43"/>
      <c r="AN34" s="43"/>
      <c r="AO34" s="43"/>
    </row>
    <row r="35" spans="1:41" ht="15" customHeight="1">
      <c r="A35" s="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23"/>
      <c r="P35" s="38"/>
      <c r="Q35" s="42"/>
      <c r="R35" s="38"/>
      <c r="S35" s="38"/>
      <c r="T35" s="23"/>
      <c r="U35" s="23"/>
      <c r="V35" s="77"/>
      <c r="W35" s="77"/>
      <c r="X35" s="23"/>
      <c r="Y35" s="23"/>
      <c r="Z35" s="23"/>
      <c r="AA35" s="23"/>
      <c r="AB35" s="23"/>
      <c r="AC35" s="23"/>
      <c r="AD35" s="23"/>
      <c r="AE35" s="23"/>
      <c r="AF35" s="23"/>
      <c r="AG35" s="1"/>
      <c r="AH35" s="38"/>
      <c r="AI35" s="38"/>
      <c r="AJ35" s="38"/>
      <c r="AK35" s="38"/>
      <c r="AL35" s="43"/>
      <c r="AM35" s="43"/>
      <c r="AN35" s="43"/>
      <c r="AO35" s="43"/>
    </row>
    <row r="36" spans="1:41" ht="15" customHeight="1">
      <c r="A36" s="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23"/>
      <c r="P36" s="38"/>
      <c r="Q36" s="42"/>
      <c r="R36" s="38"/>
      <c r="S36" s="38"/>
      <c r="T36" s="23"/>
      <c r="U36" s="23"/>
      <c r="V36" s="77"/>
      <c r="W36" s="77"/>
      <c r="X36" s="23"/>
      <c r="Y36" s="23"/>
      <c r="Z36" s="23"/>
      <c r="AA36" s="23"/>
      <c r="AB36" s="23"/>
      <c r="AC36" s="23"/>
      <c r="AD36" s="23"/>
      <c r="AE36" s="23"/>
      <c r="AF36" s="23"/>
      <c r="AG36" s="1"/>
      <c r="AH36" s="38"/>
      <c r="AI36" s="38"/>
      <c r="AJ36" s="38"/>
      <c r="AK36" s="38"/>
      <c r="AL36" s="43"/>
      <c r="AM36" s="43"/>
      <c r="AN36" s="43"/>
      <c r="AO36" s="43"/>
    </row>
    <row r="37" spans="1:41" ht="15" customHeight="1">
      <c r="A37" s="8"/>
      <c r="AG37" s="1"/>
      <c r="AH37" s="38"/>
      <c r="AI37" s="38"/>
      <c r="AJ37" s="38"/>
      <c r="AK37" s="38"/>
      <c r="AL37" s="43"/>
      <c r="AM37" s="43"/>
      <c r="AN37" s="43"/>
      <c r="AO37" s="43"/>
    </row>
    <row r="38" spans="1:41" ht="15" customHeight="1">
      <c r="A38" s="8"/>
      <c r="AG38" s="1"/>
      <c r="AH38" s="38"/>
      <c r="AI38" s="38"/>
      <c r="AJ38" s="38"/>
      <c r="AK38" s="38"/>
      <c r="AL38" s="43"/>
      <c r="AM38" s="43"/>
      <c r="AN38" s="43"/>
      <c r="AO38" s="43"/>
    </row>
    <row r="39" spans="1:41" ht="15" customHeight="1"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23"/>
      <c r="P39" s="38"/>
      <c r="Q39" s="42"/>
      <c r="R39" s="38"/>
      <c r="S39" s="38"/>
      <c r="T39" s="23"/>
      <c r="U39" s="23"/>
      <c r="V39" s="77"/>
      <c r="W39" s="77"/>
      <c r="X39" s="23"/>
      <c r="Y39" s="23"/>
      <c r="Z39" s="23"/>
      <c r="AA39" s="23"/>
      <c r="AB39" s="23"/>
      <c r="AC39" s="23"/>
      <c r="AD39" s="23"/>
      <c r="AE39" s="23"/>
      <c r="AF39" s="23"/>
      <c r="AG39" s="1"/>
      <c r="AH39" s="38"/>
      <c r="AI39" s="38"/>
      <c r="AJ39" s="38"/>
      <c r="AK39" s="38"/>
      <c r="AL39" s="43"/>
      <c r="AM39" s="43"/>
      <c r="AN39" s="43"/>
      <c r="AO39" s="43"/>
    </row>
    <row r="40" spans="1:41" ht="15" customHeight="1"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23"/>
      <c r="P40" s="38"/>
      <c r="Q40" s="42"/>
      <c r="R40" s="38"/>
      <c r="S40" s="38"/>
      <c r="T40" s="23"/>
      <c r="U40" s="23"/>
      <c r="V40" s="77"/>
      <c r="W40" s="77"/>
      <c r="X40" s="23"/>
      <c r="Y40" s="23"/>
      <c r="Z40" s="23"/>
      <c r="AA40" s="23"/>
      <c r="AB40" s="23"/>
      <c r="AC40" s="23"/>
      <c r="AD40" s="23"/>
      <c r="AE40" s="23"/>
      <c r="AF40" s="23"/>
      <c r="AG40" s="1"/>
      <c r="AH40" s="38"/>
      <c r="AI40" s="38"/>
      <c r="AJ40" s="38"/>
      <c r="AK40" s="38"/>
      <c r="AL40" s="43"/>
      <c r="AM40" s="43"/>
      <c r="AN40" s="43"/>
      <c r="AO40" s="43"/>
    </row>
    <row r="41" spans="1:41" ht="15" customHeight="1">
      <c r="AG41" s="1"/>
      <c r="AH41" s="38"/>
      <c r="AI41" s="38"/>
      <c r="AJ41" s="38"/>
      <c r="AK41" s="38"/>
      <c r="AL41" s="7"/>
      <c r="AM41" s="7"/>
      <c r="AN41" s="7"/>
      <c r="AO41" s="7"/>
    </row>
    <row r="42" spans="1:41" ht="15" customHeight="1">
      <c r="AG42" s="1"/>
      <c r="AH42" s="38"/>
      <c r="AI42" s="38"/>
      <c r="AJ42" s="38"/>
      <c r="AK42" s="38"/>
      <c r="AL42" s="7"/>
      <c r="AM42" s="7"/>
      <c r="AN42" s="7"/>
      <c r="AO42" s="7"/>
    </row>
    <row r="43" spans="1:41" ht="15" customHeight="1">
      <c r="AG43" s="1"/>
      <c r="AH43" s="38"/>
      <c r="AI43" s="38"/>
      <c r="AJ43" s="38"/>
      <c r="AK43" s="38"/>
      <c r="AL43" s="7"/>
      <c r="AM43" s="7"/>
      <c r="AN43" s="7"/>
      <c r="AO43" s="7"/>
    </row>
    <row r="44" spans="1:41" ht="15" customHeight="1">
      <c r="AG44" s="1"/>
      <c r="AH44" s="38"/>
      <c r="AI44" s="38"/>
      <c r="AJ44" s="38"/>
      <c r="AK44" s="38"/>
      <c r="AL44" s="7"/>
      <c r="AM44" s="7"/>
      <c r="AN44" s="7"/>
      <c r="AO44" s="7"/>
    </row>
    <row r="45" spans="1:41" ht="15" customHeight="1">
      <c r="AG45" s="1"/>
      <c r="AL45" s="7"/>
      <c r="AM45" s="7"/>
      <c r="AN45" s="7"/>
      <c r="AO45" s="7"/>
    </row>
    <row r="46" spans="1:41" ht="15" customHeight="1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1"/>
      <c r="AL46" s="7"/>
      <c r="AM46" s="7"/>
      <c r="AN46" s="7"/>
      <c r="AO46" s="7"/>
    </row>
    <row r="47" spans="1:41" ht="15" customHeight="1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1"/>
      <c r="AH47" s="38"/>
      <c r="AI47" s="38"/>
      <c r="AJ47" s="38"/>
      <c r="AK47" s="38"/>
      <c r="AL47" s="7"/>
      <c r="AM47" s="7"/>
      <c r="AN47" s="7"/>
      <c r="AO47" s="7"/>
    </row>
    <row r="48" spans="1:41" ht="15" customHeight="1"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1"/>
      <c r="AH48" s="38"/>
      <c r="AI48" s="38"/>
      <c r="AJ48" s="38"/>
      <c r="AK48" s="38"/>
      <c r="AL48" s="7"/>
      <c r="AM48" s="7"/>
      <c r="AN48" s="7"/>
      <c r="AO48" s="7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3"/>
  <sheetViews>
    <sheetView workbookViewId="0"/>
  </sheetViews>
  <sheetFormatPr baseColWidth="10" defaultColWidth="8.83203125" defaultRowHeight="13" x14ac:dyDescent="0"/>
  <cols>
    <col min="1" max="1" width="0.6640625" style="7" customWidth="1"/>
    <col min="2" max="2" width="38.5" style="81" customWidth="1"/>
    <col min="3" max="3" width="24.1640625" style="79" customWidth="1"/>
    <col min="4" max="4" width="10.5" style="148" customWidth="1"/>
    <col min="5" max="5" width="7.5" style="148" customWidth="1"/>
    <col min="6" max="6" width="0.6640625" style="41" customWidth="1"/>
    <col min="7" max="11" width="5.33203125" style="79" customWidth="1"/>
    <col min="12" max="12" width="6" style="79" customWidth="1"/>
    <col min="13" max="21" width="5.33203125" style="79" customWidth="1"/>
    <col min="22" max="22" width="11" style="79" customWidth="1"/>
    <col min="23" max="23" width="24.5" style="148" customWidth="1"/>
    <col min="24" max="24" width="9.6640625" style="79" customWidth="1"/>
    <col min="25" max="30" width="8.83203125" style="102"/>
  </cols>
  <sheetData>
    <row r="1" spans="1:30" ht="16">
      <c r="A1" s="1"/>
      <c r="B1" s="163" t="s">
        <v>164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103"/>
      <c r="X1" s="82"/>
      <c r="Y1" s="104"/>
      <c r="Z1" s="104"/>
      <c r="AA1" s="104"/>
      <c r="AB1" s="104"/>
      <c r="AC1" s="104"/>
      <c r="AD1" s="104"/>
    </row>
    <row r="2" spans="1:30">
      <c r="A2" s="1"/>
      <c r="B2" s="9" t="s">
        <v>39</v>
      </c>
      <c r="C2" s="5" t="s">
        <v>66</v>
      </c>
      <c r="D2" s="10"/>
      <c r="E2" s="10"/>
      <c r="F2" s="105"/>
      <c r="G2" s="106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6"/>
      <c r="X2" s="30"/>
      <c r="Y2" s="104"/>
      <c r="Z2" s="104"/>
      <c r="AA2" s="104"/>
      <c r="AB2" s="104"/>
      <c r="AC2" s="104"/>
      <c r="AD2" s="104"/>
    </row>
    <row r="3" spans="1:30">
      <c r="A3" s="1"/>
      <c r="B3" s="107" t="s">
        <v>73</v>
      </c>
      <c r="C3" s="21" t="s">
        <v>74</v>
      </c>
      <c r="D3" s="108" t="s">
        <v>75</v>
      </c>
      <c r="E3" s="109" t="s">
        <v>1</v>
      </c>
      <c r="F3" s="23"/>
      <c r="G3" s="94" t="s">
        <v>76</v>
      </c>
      <c r="H3" s="96" t="s">
        <v>77</v>
      </c>
      <c r="I3" s="96" t="s">
        <v>35</v>
      </c>
      <c r="J3" s="16" t="s">
        <v>78</v>
      </c>
      <c r="K3" s="97" t="s">
        <v>79</v>
      </c>
      <c r="L3" s="97" t="s">
        <v>80</v>
      </c>
      <c r="M3" s="94" t="s">
        <v>81</v>
      </c>
      <c r="N3" s="94" t="s">
        <v>34</v>
      </c>
      <c r="O3" s="96" t="s">
        <v>82</v>
      </c>
      <c r="P3" s="94" t="s">
        <v>77</v>
      </c>
      <c r="Q3" s="94" t="s">
        <v>19</v>
      </c>
      <c r="R3" s="94">
        <v>1</v>
      </c>
      <c r="S3" s="94">
        <v>2</v>
      </c>
      <c r="T3" s="94">
        <v>3</v>
      </c>
      <c r="U3" s="94" t="s">
        <v>83</v>
      </c>
      <c r="V3" s="110" t="s">
        <v>84</v>
      </c>
      <c r="W3" s="15" t="s">
        <v>85</v>
      </c>
      <c r="X3" s="15" t="s">
        <v>86</v>
      </c>
      <c r="Y3" s="104"/>
      <c r="Z3" s="104"/>
      <c r="AA3" s="104"/>
      <c r="AB3" s="104"/>
      <c r="AC3" s="104"/>
      <c r="AD3" s="104"/>
    </row>
    <row r="4" spans="1:30">
      <c r="A4" s="1"/>
      <c r="B4" s="111" t="s">
        <v>87</v>
      </c>
      <c r="C4" s="112" t="s">
        <v>88</v>
      </c>
      <c r="D4" s="113" t="s">
        <v>89</v>
      </c>
      <c r="E4" s="114" t="s">
        <v>48</v>
      </c>
      <c r="F4" s="23"/>
      <c r="G4" s="115"/>
      <c r="H4" s="116"/>
      <c r="I4" s="116">
        <v>1</v>
      </c>
      <c r="J4" s="117" t="s">
        <v>90</v>
      </c>
      <c r="K4" s="117">
        <v>6</v>
      </c>
      <c r="L4" s="117" t="s">
        <v>91</v>
      </c>
      <c r="M4" s="117">
        <v>1</v>
      </c>
      <c r="N4" s="117">
        <v>0</v>
      </c>
      <c r="O4" s="115">
        <v>0</v>
      </c>
      <c r="P4" s="116">
        <v>0</v>
      </c>
      <c r="Q4" s="115">
        <v>2</v>
      </c>
      <c r="R4" s="116">
        <v>2</v>
      </c>
      <c r="S4" s="116">
        <v>0</v>
      </c>
      <c r="T4" s="116">
        <v>0</v>
      </c>
      <c r="U4" s="116">
        <v>0</v>
      </c>
      <c r="V4" s="118">
        <v>0.4</v>
      </c>
      <c r="W4" s="112" t="s">
        <v>92</v>
      </c>
      <c r="X4" s="119" t="s">
        <v>93</v>
      </c>
      <c r="Y4" s="104"/>
      <c r="Z4" s="104"/>
      <c r="AA4" s="104"/>
      <c r="AB4" s="104"/>
      <c r="AC4" s="104"/>
      <c r="AD4" s="104"/>
    </row>
    <row r="5" spans="1:30">
      <c r="A5" s="1"/>
      <c r="B5" s="111" t="s">
        <v>94</v>
      </c>
      <c r="C5" s="112" t="s">
        <v>95</v>
      </c>
      <c r="D5" s="113" t="s">
        <v>89</v>
      </c>
      <c r="E5" s="114" t="s">
        <v>48</v>
      </c>
      <c r="F5" s="23"/>
      <c r="G5" s="115"/>
      <c r="H5" s="116"/>
      <c r="I5" s="116">
        <v>1</v>
      </c>
      <c r="J5" s="117" t="s">
        <v>90</v>
      </c>
      <c r="K5" s="117">
        <v>1</v>
      </c>
      <c r="L5" s="117" t="s">
        <v>96</v>
      </c>
      <c r="M5" s="117">
        <v>1</v>
      </c>
      <c r="N5" s="117">
        <v>0</v>
      </c>
      <c r="O5" s="115">
        <v>0</v>
      </c>
      <c r="P5" s="116">
        <v>1</v>
      </c>
      <c r="Q5" s="115">
        <v>6</v>
      </c>
      <c r="R5" s="116">
        <v>6</v>
      </c>
      <c r="S5" s="116">
        <v>0</v>
      </c>
      <c r="T5" s="116">
        <v>0</v>
      </c>
      <c r="U5" s="116">
        <v>0</v>
      </c>
      <c r="V5" s="118">
        <v>1</v>
      </c>
      <c r="W5" s="112" t="s">
        <v>97</v>
      </c>
      <c r="X5" s="119" t="s">
        <v>98</v>
      </c>
      <c r="Y5" s="104"/>
      <c r="Z5" s="104"/>
      <c r="AA5" s="104"/>
      <c r="AB5" s="104"/>
      <c r="AC5" s="104"/>
      <c r="AD5" s="104"/>
    </row>
    <row r="6" spans="1:30">
      <c r="A6" s="8"/>
      <c r="B6" s="111" t="s">
        <v>99</v>
      </c>
      <c r="C6" s="112" t="s">
        <v>100</v>
      </c>
      <c r="D6" s="113" t="s">
        <v>89</v>
      </c>
      <c r="E6" s="114" t="s">
        <v>48</v>
      </c>
      <c r="F6" s="23"/>
      <c r="G6" s="115">
        <v>1</v>
      </c>
      <c r="H6" s="116"/>
      <c r="I6" s="116"/>
      <c r="J6" s="117" t="s">
        <v>90</v>
      </c>
      <c r="K6" s="117">
        <v>1</v>
      </c>
      <c r="L6" s="117"/>
      <c r="M6" s="117">
        <v>1</v>
      </c>
      <c r="N6" s="117">
        <v>0</v>
      </c>
      <c r="O6" s="115">
        <v>0</v>
      </c>
      <c r="P6" s="116">
        <v>3</v>
      </c>
      <c r="Q6" s="115">
        <v>5</v>
      </c>
      <c r="R6" s="116">
        <v>4</v>
      </c>
      <c r="S6" s="116">
        <v>0</v>
      </c>
      <c r="T6" s="116">
        <v>1</v>
      </c>
      <c r="U6" s="116">
        <v>0</v>
      </c>
      <c r="V6" s="118">
        <v>0.5</v>
      </c>
      <c r="W6" s="112" t="s">
        <v>101</v>
      </c>
      <c r="X6" s="119" t="s">
        <v>102</v>
      </c>
      <c r="Y6" s="104"/>
      <c r="Z6" s="104"/>
      <c r="AA6" s="104"/>
      <c r="AB6" s="104"/>
      <c r="AC6" s="104"/>
      <c r="AD6" s="104"/>
    </row>
    <row r="7" spans="1:30">
      <c r="A7" s="8"/>
      <c r="B7" s="111" t="s">
        <v>103</v>
      </c>
      <c r="C7" s="112" t="s">
        <v>104</v>
      </c>
      <c r="D7" s="113" t="s">
        <v>89</v>
      </c>
      <c r="E7" s="114" t="s">
        <v>48</v>
      </c>
      <c r="F7" s="23"/>
      <c r="G7" s="115">
        <v>1</v>
      </c>
      <c r="H7" s="116"/>
      <c r="I7" s="116"/>
      <c r="J7" s="117" t="s">
        <v>105</v>
      </c>
      <c r="K7" s="117">
        <v>6</v>
      </c>
      <c r="L7" s="117"/>
      <c r="M7" s="117">
        <v>1</v>
      </c>
      <c r="N7" s="117">
        <v>0</v>
      </c>
      <c r="O7" s="115">
        <v>0</v>
      </c>
      <c r="P7" s="116">
        <v>0</v>
      </c>
      <c r="Q7" s="115">
        <v>3</v>
      </c>
      <c r="R7" s="116">
        <v>1</v>
      </c>
      <c r="S7" s="116">
        <v>2</v>
      </c>
      <c r="T7" s="116">
        <v>0</v>
      </c>
      <c r="U7" s="116">
        <v>0</v>
      </c>
      <c r="V7" s="118">
        <v>0.75</v>
      </c>
      <c r="W7" s="112" t="s">
        <v>92</v>
      </c>
      <c r="X7" s="119" t="s">
        <v>106</v>
      </c>
      <c r="Y7" s="104"/>
      <c r="Z7" s="104"/>
      <c r="AA7" s="104"/>
      <c r="AB7" s="104"/>
      <c r="AC7" s="104"/>
      <c r="AD7" s="104"/>
    </row>
    <row r="8" spans="1:30">
      <c r="A8" s="8"/>
      <c r="B8" s="111" t="s">
        <v>107</v>
      </c>
      <c r="C8" s="112" t="s">
        <v>108</v>
      </c>
      <c r="D8" s="113" t="s">
        <v>89</v>
      </c>
      <c r="E8" s="114" t="s">
        <v>51</v>
      </c>
      <c r="F8" s="23"/>
      <c r="G8" s="115"/>
      <c r="H8" s="116"/>
      <c r="I8" s="116">
        <v>1</v>
      </c>
      <c r="J8" s="117" t="s">
        <v>105</v>
      </c>
      <c r="K8" s="117">
        <v>7</v>
      </c>
      <c r="L8" s="117"/>
      <c r="M8" s="117">
        <v>1</v>
      </c>
      <c r="N8" s="117">
        <v>0</v>
      </c>
      <c r="O8" s="115">
        <v>0</v>
      </c>
      <c r="P8" s="116">
        <v>1</v>
      </c>
      <c r="Q8" s="115">
        <v>3</v>
      </c>
      <c r="R8" s="116">
        <v>0</v>
      </c>
      <c r="S8" s="116">
        <v>3</v>
      </c>
      <c r="T8" s="116">
        <v>0</v>
      </c>
      <c r="U8" s="116">
        <v>0</v>
      </c>
      <c r="V8" s="118">
        <v>0.5</v>
      </c>
      <c r="W8" s="112" t="s">
        <v>109</v>
      </c>
      <c r="X8" s="119" t="s">
        <v>110</v>
      </c>
      <c r="Y8" s="104"/>
      <c r="Z8" s="104"/>
      <c r="AA8" s="104"/>
      <c r="AB8" s="104"/>
      <c r="AC8" s="104"/>
      <c r="AD8" s="104"/>
    </row>
    <row r="9" spans="1:30">
      <c r="A9" s="8"/>
      <c r="B9" s="111" t="s">
        <v>165</v>
      </c>
      <c r="C9" s="112" t="s">
        <v>111</v>
      </c>
      <c r="D9" s="113" t="s">
        <v>89</v>
      </c>
      <c r="E9" s="114" t="s">
        <v>51</v>
      </c>
      <c r="F9" s="23"/>
      <c r="G9" s="115"/>
      <c r="H9" s="116"/>
      <c r="I9" s="116">
        <v>1</v>
      </c>
      <c r="J9" s="117" t="s">
        <v>105</v>
      </c>
      <c r="K9" s="117">
        <v>2</v>
      </c>
      <c r="L9" s="117"/>
      <c r="M9" s="117">
        <v>1</v>
      </c>
      <c r="N9" s="117">
        <v>0</v>
      </c>
      <c r="O9" s="115">
        <v>0</v>
      </c>
      <c r="P9" s="116">
        <v>1</v>
      </c>
      <c r="Q9" s="115">
        <v>2</v>
      </c>
      <c r="R9" s="116">
        <v>1</v>
      </c>
      <c r="S9" s="116">
        <v>1</v>
      </c>
      <c r="T9" s="116">
        <v>0</v>
      </c>
      <c r="U9" s="116">
        <v>0</v>
      </c>
      <c r="V9" s="118">
        <v>0.5</v>
      </c>
      <c r="W9" s="112" t="s">
        <v>112</v>
      </c>
      <c r="X9" s="119" t="s">
        <v>113</v>
      </c>
      <c r="Y9" s="104"/>
      <c r="Z9" s="104"/>
      <c r="AA9" s="104"/>
      <c r="AB9" s="104"/>
      <c r="AC9" s="104"/>
      <c r="AD9" s="104"/>
    </row>
    <row r="10" spans="1:30">
      <c r="A10" s="8"/>
      <c r="B10" s="111" t="s">
        <v>114</v>
      </c>
      <c r="C10" s="112" t="s">
        <v>115</v>
      </c>
      <c r="D10" s="113" t="s">
        <v>89</v>
      </c>
      <c r="E10" s="120" t="s">
        <v>51</v>
      </c>
      <c r="F10" s="23"/>
      <c r="G10" s="115">
        <v>1</v>
      </c>
      <c r="H10" s="116"/>
      <c r="I10" s="116"/>
      <c r="J10" s="117" t="s">
        <v>105</v>
      </c>
      <c r="K10" s="117">
        <v>2</v>
      </c>
      <c r="L10" s="117" t="s">
        <v>96</v>
      </c>
      <c r="M10" s="117">
        <v>1</v>
      </c>
      <c r="N10" s="117">
        <v>0</v>
      </c>
      <c r="O10" s="115">
        <v>0</v>
      </c>
      <c r="P10" s="116">
        <v>1</v>
      </c>
      <c r="Q10" s="115">
        <v>8</v>
      </c>
      <c r="R10" s="116">
        <v>0</v>
      </c>
      <c r="S10" s="116">
        <v>6</v>
      </c>
      <c r="T10" s="116">
        <v>2</v>
      </c>
      <c r="U10" s="116">
        <v>0</v>
      </c>
      <c r="V10" s="118">
        <v>1</v>
      </c>
      <c r="W10" s="112" t="s">
        <v>116</v>
      </c>
      <c r="X10" s="119" t="s">
        <v>117</v>
      </c>
      <c r="Y10" s="104"/>
      <c r="Z10" s="104"/>
      <c r="AA10" s="104"/>
      <c r="AB10" s="104"/>
      <c r="AC10" s="104"/>
      <c r="AD10" s="104"/>
    </row>
    <row r="11" spans="1:30">
      <c r="A11" s="1"/>
      <c r="B11" s="111" t="s">
        <v>118</v>
      </c>
      <c r="C11" s="112" t="s">
        <v>119</v>
      </c>
      <c r="D11" s="113" t="s">
        <v>89</v>
      </c>
      <c r="E11" s="120" t="s">
        <v>51</v>
      </c>
      <c r="F11" s="23"/>
      <c r="G11" s="115">
        <v>1</v>
      </c>
      <c r="H11" s="116"/>
      <c r="I11" s="116"/>
      <c r="J11" s="117" t="s">
        <v>105</v>
      </c>
      <c r="K11" s="117">
        <v>2</v>
      </c>
      <c r="L11" s="117" t="s">
        <v>91</v>
      </c>
      <c r="M11" s="117">
        <v>1</v>
      </c>
      <c r="N11" s="117">
        <v>1</v>
      </c>
      <c r="O11" s="115">
        <v>2</v>
      </c>
      <c r="P11" s="116">
        <v>5</v>
      </c>
      <c r="Q11" s="115">
        <v>9</v>
      </c>
      <c r="R11" s="116">
        <v>0</v>
      </c>
      <c r="S11" s="116">
        <v>4</v>
      </c>
      <c r="T11" s="116">
        <v>2</v>
      </c>
      <c r="U11" s="116">
        <v>3</v>
      </c>
      <c r="V11" s="118">
        <v>0.81799999999999995</v>
      </c>
      <c r="W11" s="112" t="s">
        <v>101</v>
      </c>
      <c r="X11" s="119" t="s">
        <v>120</v>
      </c>
      <c r="Y11" s="104"/>
      <c r="Z11" s="104"/>
      <c r="AA11" s="104"/>
      <c r="AB11" s="104"/>
      <c r="AC11" s="104"/>
      <c r="AD11" s="104"/>
    </row>
    <row r="12" spans="1:30">
      <c r="A12" s="1"/>
      <c r="B12" s="111" t="s">
        <v>121</v>
      </c>
      <c r="C12" s="112" t="s">
        <v>122</v>
      </c>
      <c r="D12" s="113" t="s">
        <v>89</v>
      </c>
      <c r="E12" s="120" t="s">
        <v>51</v>
      </c>
      <c r="F12" s="38"/>
      <c r="G12" s="115">
        <v>1</v>
      </c>
      <c r="H12" s="116"/>
      <c r="I12" s="116"/>
      <c r="J12" s="117" t="s">
        <v>105</v>
      </c>
      <c r="K12" s="117">
        <v>2</v>
      </c>
      <c r="L12" s="117"/>
      <c r="M12" s="117">
        <v>1</v>
      </c>
      <c r="N12" s="117">
        <v>0</v>
      </c>
      <c r="O12" s="115">
        <v>0</v>
      </c>
      <c r="P12" s="116">
        <v>0</v>
      </c>
      <c r="Q12" s="115">
        <v>5</v>
      </c>
      <c r="R12" s="116">
        <v>1</v>
      </c>
      <c r="S12" s="116">
        <v>3</v>
      </c>
      <c r="T12" s="116">
        <v>1</v>
      </c>
      <c r="U12" s="116">
        <v>0</v>
      </c>
      <c r="V12" s="118">
        <v>0.71399999999999997</v>
      </c>
      <c r="W12" s="112" t="s">
        <v>123</v>
      </c>
      <c r="X12" s="119" t="s">
        <v>124</v>
      </c>
      <c r="Y12" s="104"/>
      <c r="Z12" s="104"/>
      <c r="AA12" s="104"/>
      <c r="AB12" s="104"/>
      <c r="AC12" s="104"/>
      <c r="AD12" s="104"/>
    </row>
    <row r="13" spans="1:30">
      <c r="A13" s="1"/>
      <c r="B13" s="111" t="s">
        <v>151</v>
      </c>
      <c r="C13" s="112" t="s">
        <v>153</v>
      </c>
      <c r="D13" s="113" t="s">
        <v>89</v>
      </c>
      <c r="E13" s="120" t="s">
        <v>51</v>
      </c>
      <c r="F13" s="23"/>
      <c r="G13" s="115">
        <v>1</v>
      </c>
      <c r="H13" s="116"/>
      <c r="I13" s="116"/>
      <c r="J13" s="117" t="s">
        <v>105</v>
      </c>
      <c r="K13" s="117">
        <v>3</v>
      </c>
      <c r="L13" s="117"/>
      <c r="M13" s="117">
        <v>1</v>
      </c>
      <c r="N13" s="117">
        <v>0</v>
      </c>
      <c r="O13" s="115">
        <v>1</v>
      </c>
      <c r="P13" s="116">
        <v>0</v>
      </c>
      <c r="Q13" s="115">
        <v>3</v>
      </c>
      <c r="R13" s="116">
        <v>2</v>
      </c>
      <c r="S13" s="116">
        <v>0</v>
      </c>
      <c r="T13" s="116">
        <v>0</v>
      </c>
      <c r="U13" s="116">
        <v>1</v>
      </c>
      <c r="V13" s="118">
        <v>0.5</v>
      </c>
      <c r="W13" s="112" t="s">
        <v>152</v>
      </c>
      <c r="X13" s="119" t="s">
        <v>154</v>
      </c>
      <c r="Y13" s="104"/>
      <c r="Z13" s="104"/>
      <c r="AA13" s="104"/>
      <c r="AB13" s="104"/>
      <c r="AC13" s="104"/>
      <c r="AD13" s="104"/>
    </row>
    <row r="14" spans="1:30">
      <c r="A14" s="1"/>
      <c r="B14" s="113" t="s">
        <v>166</v>
      </c>
      <c r="C14" s="153" t="s">
        <v>167</v>
      </c>
      <c r="D14" s="113" t="s">
        <v>89</v>
      </c>
      <c r="E14" s="164" t="s">
        <v>51</v>
      </c>
      <c r="F14" s="23"/>
      <c r="G14" s="115">
        <v>1</v>
      </c>
      <c r="H14" s="115"/>
      <c r="I14" s="115"/>
      <c r="J14" s="115" t="s">
        <v>105</v>
      </c>
      <c r="K14" s="115">
        <v>3</v>
      </c>
      <c r="L14" s="115"/>
      <c r="M14" s="115">
        <v>1</v>
      </c>
      <c r="N14" s="115">
        <v>0</v>
      </c>
      <c r="O14" s="115">
        <v>0</v>
      </c>
      <c r="P14" s="115">
        <v>0</v>
      </c>
      <c r="Q14" s="115">
        <v>3</v>
      </c>
      <c r="R14" s="115">
        <v>1</v>
      </c>
      <c r="S14" s="115">
        <v>0</v>
      </c>
      <c r="T14" s="115">
        <v>2</v>
      </c>
      <c r="U14" s="115">
        <v>0</v>
      </c>
      <c r="V14" s="165">
        <v>0.42899999999999999</v>
      </c>
      <c r="W14" s="153" t="s">
        <v>152</v>
      </c>
      <c r="X14" s="119" t="s">
        <v>168</v>
      </c>
      <c r="Y14" s="104"/>
      <c r="Z14" s="104"/>
      <c r="AA14" s="104"/>
      <c r="AB14" s="104"/>
      <c r="AC14" s="104"/>
      <c r="AD14" s="104"/>
    </row>
    <row r="15" spans="1:30">
      <c r="A15" s="1"/>
      <c r="B15" s="111" t="s">
        <v>155</v>
      </c>
      <c r="C15" s="112" t="s">
        <v>156</v>
      </c>
      <c r="D15" s="113" t="s">
        <v>89</v>
      </c>
      <c r="E15" s="120" t="s">
        <v>51</v>
      </c>
      <c r="F15" s="23"/>
      <c r="G15" s="115">
        <v>1</v>
      </c>
      <c r="H15" s="116"/>
      <c r="I15" s="116"/>
      <c r="J15" s="117" t="s">
        <v>105</v>
      </c>
      <c r="K15" s="117">
        <v>4</v>
      </c>
      <c r="L15" s="117"/>
      <c r="M15" s="117">
        <v>1</v>
      </c>
      <c r="N15" s="117">
        <v>0</v>
      </c>
      <c r="O15" s="115">
        <v>1</v>
      </c>
      <c r="P15" s="116">
        <v>0</v>
      </c>
      <c r="Q15" s="115">
        <v>3</v>
      </c>
      <c r="R15" s="116">
        <v>0</v>
      </c>
      <c r="S15" s="116">
        <v>1</v>
      </c>
      <c r="T15" s="116">
        <v>1</v>
      </c>
      <c r="U15" s="116">
        <v>1</v>
      </c>
      <c r="V15" s="118">
        <v>0.375</v>
      </c>
      <c r="W15" s="112" t="s">
        <v>152</v>
      </c>
      <c r="X15" s="119" t="s">
        <v>157</v>
      </c>
      <c r="Y15" s="104"/>
      <c r="Z15" s="104"/>
      <c r="AA15" s="104"/>
      <c r="AB15" s="104"/>
      <c r="AC15" s="104"/>
      <c r="AD15" s="104"/>
    </row>
    <row r="16" spans="1:30">
      <c r="A16" s="8"/>
      <c r="B16" s="21" t="s">
        <v>7</v>
      </c>
      <c r="C16" s="16"/>
      <c r="D16" s="15"/>
      <c r="E16" s="121"/>
      <c r="F16" s="122"/>
      <c r="G16" s="17">
        <f>SUM(G4:G15)</f>
        <v>8</v>
      </c>
      <c r="H16" s="17">
        <f>SUM(H4:H12)</f>
        <v>0</v>
      </c>
      <c r="I16" s="17">
        <f>SUM(I4:I12)</f>
        <v>4</v>
      </c>
      <c r="J16" s="16"/>
      <c r="K16" s="16"/>
      <c r="L16" s="16"/>
      <c r="M16" s="17">
        <f>SUM(M4:M15)</f>
        <v>12</v>
      </c>
      <c r="N16" s="17">
        <f>SUM(N4:N15)</f>
        <v>1</v>
      </c>
      <c r="O16" s="17">
        <f>SUM(O4:O15)</f>
        <v>4</v>
      </c>
      <c r="P16" s="17">
        <f>SUM(P4:P15)</f>
        <v>12</v>
      </c>
      <c r="Q16" s="17">
        <f>SUM(Q4:Q15)</f>
        <v>52</v>
      </c>
      <c r="R16" s="17">
        <f t="shared" ref="R16:T16" si="0">SUM(R4:R12)</f>
        <v>15</v>
      </c>
      <c r="S16" s="17">
        <f t="shared" si="0"/>
        <v>19</v>
      </c>
      <c r="T16" s="17">
        <f t="shared" si="0"/>
        <v>6</v>
      </c>
      <c r="U16" s="17">
        <f>SUM(U4:U15)</f>
        <v>5</v>
      </c>
      <c r="V16" s="36">
        <v>0.627</v>
      </c>
      <c r="W16" s="123"/>
      <c r="X16" s="124"/>
      <c r="Y16" s="104"/>
      <c r="Z16" s="104"/>
      <c r="AA16" s="104"/>
      <c r="AB16" s="104"/>
      <c r="AC16" s="104"/>
      <c r="AD16" s="104"/>
    </row>
    <row r="17" spans="1:32">
      <c r="A17" s="8"/>
      <c r="B17" s="125" t="s">
        <v>125</v>
      </c>
      <c r="C17" s="127" t="s">
        <v>126</v>
      </c>
      <c r="D17" s="126"/>
      <c r="E17" s="84"/>
      <c r="F17" s="85"/>
      <c r="G17" s="127"/>
      <c r="H17" s="84"/>
      <c r="I17" s="86"/>
      <c r="J17" s="84"/>
      <c r="K17" s="84"/>
      <c r="L17" s="84"/>
      <c r="M17" s="84"/>
      <c r="N17" s="84"/>
      <c r="O17" s="84"/>
      <c r="P17" s="84"/>
      <c r="Q17" s="84"/>
      <c r="R17" s="128"/>
      <c r="S17" s="84"/>
      <c r="T17" s="84"/>
      <c r="U17" s="84"/>
      <c r="V17" s="84"/>
      <c r="W17" s="128"/>
      <c r="X17" s="129"/>
      <c r="Y17" s="104"/>
      <c r="Z17" s="104"/>
      <c r="AA17" s="104"/>
      <c r="AB17" s="104"/>
      <c r="AC17" s="104"/>
      <c r="AD17" s="104"/>
    </row>
    <row r="18" spans="1:32">
      <c r="A18" s="8"/>
      <c r="B18" s="130"/>
      <c r="C18" s="131"/>
      <c r="D18" s="131"/>
      <c r="E18" s="132"/>
      <c r="F18" s="132"/>
      <c r="G18" s="133"/>
      <c r="H18" s="134"/>
      <c r="I18" s="135"/>
      <c r="J18" s="134"/>
      <c r="K18" s="135"/>
      <c r="L18" s="134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93"/>
      <c r="Y18" s="104"/>
      <c r="Z18" s="104"/>
      <c r="AA18" s="104"/>
      <c r="AB18" s="104"/>
      <c r="AC18" s="104"/>
      <c r="AD18" s="104"/>
    </row>
    <row r="19" spans="1:32">
      <c r="A19" s="1"/>
      <c r="B19" s="21" t="s">
        <v>127</v>
      </c>
      <c r="C19" s="21" t="s">
        <v>74</v>
      </c>
      <c r="D19" s="15" t="s">
        <v>75</v>
      </c>
      <c r="E19" s="20" t="s">
        <v>1</v>
      </c>
      <c r="F19" s="23"/>
      <c r="G19" s="17" t="s">
        <v>76</v>
      </c>
      <c r="H19" s="14" t="s">
        <v>77</v>
      </c>
      <c r="I19" s="14" t="s">
        <v>35</v>
      </c>
      <c r="J19" s="16" t="s">
        <v>78</v>
      </c>
      <c r="K19" s="16" t="s">
        <v>79</v>
      </c>
      <c r="L19" s="16" t="s">
        <v>80</v>
      </c>
      <c r="M19" s="17" t="s">
        <v>81</v>
      </c>
      <c r="N19" s="17" t="s">
        <v>34</v>
      </c>
      <c r="O19" s="14" t="s">
        <v>82</v>
      </c>
      <c r="P19" s="17" t="s">
        <v>77</v>
      </c>
      <c r="Q19" s="17" t="s">
        <v>19</v>
      </c>
      <c r="R19" s="17">
        <v>1</v>
      </c>
      <c r="S19" s="17">
        <v>2</v>
      </c>
      <c r="T19" s="17">
        <v>3</v>
      </c>
      <c r="U19" s="17" t="s">
        <v>83</v>
      </c>
      <c r="V19" s="16" t="s">
        <v>24</v>
      </c>
      <c r="W19" s="15" t="s">
        <v>85</v>
      </c>
      <c r="X19" s="15" t="s">
        <v>86</v>
      </c>
      <c r="Y19" s="104"/>
      <c r="Z19" s="104"/>
      <c r="AA19" s="104"/>
      <c r="AB19" s="104"/>
      <c r="AC19" s="104"/>
      <c r="AD19" s="104"/>
    </row>
    <row r="20" spans="1:32">
      <c r="A20" s="1"/>
      <c r="B20" s="136" t="s">
        <v>128</v>
      </c>
      <c r="C20" s="137" t="s">
        <v>129</v>
      </c>
      <c r="D20" s="138" t="s">
        <v>89</v>
      </c>
      <c r="E20" s="139" t="s">
        <v>41</v>
      </c>
      <c r="F20" s="23"/>
      <c r="G20" s="140">
        <v>1</v>
      </c>
      <c r="H20" s="141"/>
      <c r="I20" s="141"/>
      <c r="J20" s="142" t="s">
        <v>105</v>
      </c>
      <c r="K20" s="142">
        <v>3</v>
      </c>
      <c r="L20" s="117"/>
      <c r="M20" s="142">
        <v>1</v>
      </c>
      <c r="N20" s="140">
        <v>0</v>
      </c>
      <c r="O20" s="141">
        <v>0</v>
      </c>
      <c r="P20" s="141">
        <v>0</v>
      </c>
      <c r="Q20" s="141">
        <v>5</v>
      </c>
      <c r="R20" s="141">
        <v>0</v>
      </c>
      <c r="S20" s="141">
        <v>1</v>
      </c>
      <c r="T20" s="141">
        <v>4</v>
      </c>
      <c r="U20" s="141">
        <v>0</v>
      </c>
      <c r="V20" s="143">
        <v>0.5</v>
      </c>
      <c r="W20" s="137" t="s">
        <v>130</v>
      </c>
      <c r="X20" s="144" t="s">
        <v>131</v>
      </c>
      <c r="Y20" s="104"/>
      <c r="Z20" s="104"/>
      <c r="AA20" s="104"/>
      <c r="AB20" s="104"/>
      <c r="AC20" s="104"/>
      <c r="AD20" s="104"/>
    </row>
    <row r="21" spans="1:32">
      <c r="A21" s="1"/>
      <c r="B21" s="21" t="s">
        <v>132</v>
      </c>
      <c r="C21" s="21"/>
      <c r="D21" s="15"/>
      <c r="E21" s="20"/>
      <c r="F21" s="23"/>
      <c r="G21" s="17"/>
      <c r="H21" s="14"/>
      <c r="I21" s="14"/>
      <c r="J21" s="16"/>
      <c r="K21" s="16"/>
      <c r="L21" s="16"/>
      <c r="M21" s="17"/>
      <c r="N21" s="17"/>
      <c r="O21" s="14"/>
      <c r="P21" s="17"/>
      <c r="Q21" s="17"/>
      <c r="R21" s="17"/>
      <c r="S21" s="17"/>
      <c r="T21" s="17"/>
      <c r="U21" s="17"/>
      <c r="V21" s="16"/>
      <c r="W21" s="15"/>
      <c r="X21" s="15"/>
      <c r="Y21" s="104"/>
      <c r="Z21" s="104"/>
      <c r="AA21" s="104"/>
      <c r="AB21" s="104"/>
      <c r="AC21" s="104"/>
      <c r="AD21" s="104"/>
    </row>
    <row r="22" spans="1:32">
      <c r="A22" s="1"/>
      <c r="B22" s="111" t="s">
        <v>133</v>
      </c>
      <c r="C22" s="112" t="s">
        <v>134</v>
      </c>
      <c r="D22" s="113" t="s">
        <v>89</v>
      </c>
      <c r="E22" s="114" t="s">
        <v>41</v>
      </c>
      <c r="F22" s="23"/>
      <c r="G22" s="115">
        <v>1</v>
      </c>
      <c r="H22" s="116"/>
      <c r="I22" s="115"/>
      <c r="J22" s="117" t="s">
        <v>90</v>
      </c>
      <c r="K22" s="117">
        <v>3</v>
      </c>
      <c r="L22" s="117" t="s">
        <v>135</v>
      </c>
      <c r="M22" s="142">
        <v>1</v>
      </c>
      <c r="N22" s="140">
        <v>0</v>
      </c>
      <c r="O22" s="141">
        <v>1</v>
      </c>
      <c r="P22" s="141">
        <v>1</v>
      </c>
      <c r="Q22" s="141">
        <v>5</v>
      </c>
      <c r="R22" s="141">
        <v>0</v>
      </c>
      <c r="S22" s="141">
        <v>0</v>
      </c>
      <c r="T22" s="141">
        <v>4</v>
      </c>
      <c r="U22" s="141">
        <v>1</v>
      </c>
      <c r="V22" s="118">
        <v>0.71399999999999997</v>
      </c>
      <c r="W22" s="112" t="s">
        <v>136</v>
      </c>
      <c r="X22" s="119" t="s">
        <v>137</v>
      </c>
      <c r="Y22" s="104"/>
      <c r="Z22" s="104"/>
      <c r="AA22" s="104"/>
      <c r="AB22" s="104"/>
      <c r="AC22" s="104"/>
      <c r="AD22" s="104"/>
    </row>
    <row r="23" spans="1:32">
      <c r="A23" s="1"/>
      <c r="B23" s="136" t="s">
        <v>138</v>
      </c>
      <c r="C23" s="137" t="s">
        <v>139</v>
      </c>
      <c r="D23" s="138" t="s">
        <v>89</v>
      </c>
      <c r="E23" s="139" t="s">
        <v>44</v>
      </c>
      <c r="F23" s="23"/>
      <c r="G23" s="140"/>
      <c r="H23" s="141"/>
      <c r="I23" s="141">
        <v>1</v>
      </c>
      <c r="J23" s="142" t="s">
        <v>90</v>
      </c>
      <c r="K23" s="142">
        <v>3</v>
      </c>
      <c r="L23" s="117"/>
      <c r="M23" s="142">
        <v>1</v>
      </c>
      <c r="N23" s="140">
        <v>0</v>
      </c>
      <c r="O23" s="141">
        <v>0</v>
      </c>
      <c r="P23" s="141">
        <v>2</v>
      </c>
      <c r="Q23" s="141">
        <v>4</v>
      </c>
      <c r="R23" s="141">
        <v>2</v>
      </c>
      <c r="S23" s="141">
        <v>2</v>
      </c>
      <c r="T23" s="141">
        <v>0</v>
      </c>
      <c r="U23" s="141">
        <v>0</v>
      </c>
      <c r="V23" s="143">
        <v>0.66700000000000004</v>
      </c>
      <c r="W23" s="137" t="s">
        <v>140</v>
      </c>
      <c r="X23" s="144" t="s">
        <v>141</v>
      </c>
      <c r="Y23" s="104"/>
      <c r="Z23" s="104"/>
      <c r="AA23" s="104"/>
      <c r="AB23" s="104"/>
      <c r="AC23" s="104"/>
      <c r="AD23" s="104"/>
    </row>
    <row r="24" spans="1:32">
      <c r="A24" s="1"/>
      <c r="B24" s="111" t="s">
        <v>142</v>
      </c>
      <c r="C24" s="112" t="s">
        <v>143</v>
      </c>
      <c r="D24" s="113" t="s">
        <v>89</v>
      </c>
      <c r="E24" s="114" t="s">
        <v>44</v>
      </c>
      <c r="F24" s="23"/>
      <c r="G24" s="115"/>
      <c r="H24" s="116"/>
      <c r="I24" s="115">
        <v>1</v>
      </c>
      <c r="J24" s="117" t="s">
        <v>90</v>
      </c>
      <c r="K24" s="117">
        <v>3</v>
      </c>
      <c r="L24" s="117"/>
      <c r="M24" s="117">
        <v>1</v>
      </c>
      <c r="N24" s="115">
        <v>0</v>
      </c>
      <c r="O24" s="116">
        <v>0</v>
      </c>
      <c r="P24" s="116">
        <v>0</v>
      </c>
      <c r="Q24" s="116">
        <v>6</v>
      </c>
      <c r="R24" s="116">
        <v>2</v>
      </c>
      <c r="S24" s="116">
        <v>3</v>
      </c>
      <c r="T24" s="116">
        <v>1</v>
      </c>
      <c r="U24" s="116">
        <v>0</v>
      </c>
      <c r="V24" s="118">
        <v>0.66700000000000004</v>
      </c>
      <c r="W24" s="112" t="s">
        <v>144</v>
      </c>
      <c r="X24" s="119" t="s">
        <v>145</v>
      </c>
      <c r="Y24" s="104"/>
      <c r="Z24" s="104"/>
      <c r="AA24" s="104"/>
      <c r="AB24" s="104"/>
      <c r="AC24" s="104"/>
      <c r="AD24" s="104"/>
    </row>
    <row r="25" spans="1:32">
      <c r="A25" s="1"/>
      <c r="B25" s="111" t="s">
        <v>146</v>
      </c>
      <c r="C25" s="112" t="s">
        <v>147</v>
      </c>
      <c r="D25" s="113" t="s">
        <v>89</v>
      </c>
      <c r="E25" s="114" t="s">
        <v>44</v>
      </c>
      <c r="F25" s="122"/>
      <c r="G25" s="115"/>
      <c r="H25" s="116"/>
      <c r="I25" s="115">
        <v>1</v>
      </c>
      <c r="J25" s="117"/>
      <c r="K25" s="117" t="s">
        <v>148</v>
      </c>
      <c r="L25" s="117"/>
      <c r="M25" s="117">
        <v>1</v>
      </c>
      <c r="N25" s="115">
        <v>0</v>
      </c>
      <c r="O25" s="115">
        <v>1</v>
      </c>
      <c r="P25" s="116">
        <v>0</v>
      </c>
      <c r="Q25" s="116">
        <v>4</v>
      </c>
      <c r="R25" s="116">
        <v>0</v>
      </c>
      <c r="S25" s="116">
        <v>1</v>
      </c>
      <c r="T25" s="116">
        <v>2</v>
      </c>
      <c r="U25" s="116">
        <v>1</v>
      </c>
      <c r="V25" s="118">
        <v>0.57099999999999995</v>
      </c>
      <c r="W25" s="112" t="s">
        <v>97</v>
      </c>
      <c r="X25" s="119" t="s">
        <v>149</v>
      </c>
      <c r="Y25" s="104"/>
      <c r="Z25" s="104"/>
      <c r="AA25" s="104"/>
      <c r="AB25" s="104"/>
      <c r="AC25" s="104"/>
      <c r="AD25" s="104"/>
    </row>
    <row r="26" spans="1:32">
      <c r="A26" s="8"/>
      <c r="B26" s="130"/>
      <c r="C26" s="131"/>
      <c r="D26" s="131"/>
      <c r="E26" s="132"/>
      <c r="F26" s="132"/>
      <c r="G26" s="133"/>
      <c r="H26" s="134"/>
      <c r="I26" s="135"/>
      <c r="J26" s="134"/>
      <c r="K26" s="135"/>
      <c r="L26" s="134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93"/>
      <c r="Y26" s="104"/>
      <c r="Z26" s="104"/>
      <c r="AA26" s="104"/>
      <c r="AB26" s="104"/>
      <c r="AC26" s="104"/>
      <c r="AD26" s="104"/>
    </row>
    <row r="27" spans="1:32" s="7" customFormat="1" ht="18.75" customHeight="1">
      <c r="A27" s="1"/>
      <c r="B27" s="162" t="s">
        <v>158</v>
      </c>
      <c r="C27" s="91"/>
      <c r="D27" s="103"/>
      <c r="E27" s="103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103"/>
      <c r="X27" s="82"/>
      <c r="Y27" s="23"/>
      <c r="Z27" s="23"/>
      <c r="AA27" s="23"/>
      <c r="AB27" s="23"/>
      <c r="AC27" s="23"/>
      <c r="AD27" s="23"/>
      <c r="AE27" s="23"/>
      <c r="AF27" s="23"/>
    </row>
    <row r="28" spans="1:32" s="22" customFormat="1" ht="15" customHeight="1">
      <c r="A28" s="8"/>
      <c r="B28" s="107" t="s">
        <v>73</v>
      </c>
      <c r="C28" s="21" t="s">
        <v>159</v>
      </c>
      <c r="D28" s="108" t="s">
        <v>75</v>
      </c>
      <c r="E28" s="109" t="s">
        <v>1</v>
      </c>
      <c r="F28" s="42"/>
      <c r="G28" s="94" t="s">
        <v>76</v>
      </c>
      <c r="H28" s="96" t="s">
        <v>77</v>
      </c>
      <c r="I28" s="96" t="s">
        <v>35</v>
      </c>
      <c r="J28" s="16" t="s">
        <v>78</v>
      </c>
      <c r="K28" s="97" t="s">
        <v>79</v>
      </c>
      <c r="L28" s="97" t="s">
        <v>80</v>
      </c>
      <c r="M28" s="94" t="s">
        <v>81</v>
      </c>
      <c r="N28" s="94" t="s">
        <v>34</v>
      </c>
      <c r="O28" s="96" t="s">
        <v>82</v>
      </c>
      <c r="P28" s="94" t="s">
        <v>77</v>
      </c>
      <c r="Q28" s="94" t="s">
        <v>19</v>
      </c>
      <c r="R28" s="94">
        <v>1</v>
      </c>
      <c r="S28" s="94">
        <v>2</v>
      </c>
      <c r="T28" s="94">
        <v>3</v>
      </c>
      <c r="U28" s="94" t="s">
        <v>83</v>
      </c>
      <c r="V28" s="16" t="s">
        <v>84</v>
      </c>
      <c r="W28" s="15" t="s">
        <v>85</v>
      </c>
      <c r="X28" s="15" t="s">
        <v>86</v>
      </c>
      <c r="Y28" s="23"/>
      <c r="Z28" s="23"/>
      <c r="AA28" s="23"/>
      <c r="AB28" s="23"/>
      <c r="AC28" s="23"/>
      <c r="AD28" s="23"/>
      <c r="AE28" s="23"/>
      <c r="AF28" s="23"/>
    </row>
    <row r="29" spans="1:32" s="22" customFormat="1" ht="15" customHeight="1">
      <c r="A29" s="8"/>
      <c r="B29" s="113" t="s">
        <v>161</v>
      </c>
      <c r="C29" s="153" t="s">
        <v>162</v>
      </c>
      <c r="D29" s="113" t="s">
        <v>160</v>
      </c>
      <c r="E29" s="113" t="s">
        <v>51</v>
      </c>
      <c r="F29" s="42"/>
      <c r="G29" s="154">
        <v>1</v>
      </c>
      <c r="H29" s="115"/>
      <c r="I29" s="154"/>
      <c r="J29" s="155" t="s">
        <v>105</v>
      </c>
      <c r="K29" s="115">
        <v>2</v>
      </c>
      <c r="L29" s="115" t="s">
        <v>96</v>
      </c>
      <c r="M29" s="156">
        <v>1</v>
      </c>
      <c r="N29" s="157">
        <v>0</v>
      </c>
      <c r="O29" s="157">
        <v>0</v>
      </c>
      <c r="P29" s="157">
        <v>2</v>
      </c>
      <c r="Q29" s="157">
        <v>6</v>
      </c>
      <c r="R29" s="157">
        <v>0</v>
      </c>
      <c r="S29" s="157">
        <v>4</v>
      </c>
      <c r="T29" s="157">
        <v>2</v>
      </c>
      <c r="U29" s="160">
        <v>0</v>
      </c>
      <c r="V29" s="161">
        <v>0.75</v>
      </c>
      <c r="W29" s="113" t="s">
        <v>116</v>
      </c>
      <c r="X29" s="115">
        <v>1743</v>
      </c>
      <c r="Y29" s="23"/>
      <c r="Z29" s="23"/>
      <c r="AA29" s="23"/>
      <c r="AB29" s="23"/>
      <c r="AC29" s="23"/>
      <c r="AD29" s="23"/>
      <c r="AE29" s="23"/>
      <c r="AF29" s="23"/>
    </row>
    <row r="30" spans="1:32" s="22" customFormat="1" ht="15" customHeight="1">
      <c r="A30" s="1"/>
      <c r="B30" s="21" t="s">
        <v>7</v>
      </c>
      <c r="C30" s="16"/>
      <c r="D30" s="15"/>
      <c r="E30" s="121"/>
      <c r="F30" s="42"/>
      <c r="G30" s="17">
        <f>SUM(G29:G29)</f>
        <v>1</v>
      </c>
      <c r="H30" s="17">
        <f>SUM(H29:H29)</f>
        <v>0</v>
      </c>
      <c r="I30" s="17">
        <f>SUM(I29:I29)</f>
        <v>0</v>
      </c>
      <c r="J30" s="16"/>
      <c r="K30" s="16"/>
      <c r="L30" s="16"/>
      <c r="M30" s="17">
        <f t="shared" ref="M30:U30" si="1">SUM(M29:M29)</f>
        <v>1</v>
      </c>
      <c r="N30" s="17">
        <f t="shared" si="1"/>
        <v>0</v>
      </c>
      <c r="O30" s="17">
        <f t="shared" si="1"/>
        <v>0</v>
      </c>
      <c r="P30" s="17">
        <f t="shared" si="1"/>
        <v>2</v>
      </c>
      <c r="Q30" s="17">
        <f t="shared" si="1"/>
        <v>6</v>
      </c>
      <c r="R30" s="17">
        <f t="shared" si="1"/>
        <v>0</v>
      </c>
      <c r="S30" s="17">
        <f t="shared" si="1"/>
        <v>4</v>
      </c>
      <c r="T30" s="17">
        <f t="shared" si="1"/>
        <v>2</v>
      </c>
      <c r="U30" s="17">
        <f t="shared" si="1"/>
        <v>0</v>
      </c>
      <c r="V30" s="36">
        <v>0.75</v>
      </c>
      <c r="W30" s="123"/>
      <c r="X30" s="124"/>
      <c r="Y30" s="23"/>
      <c r="Z30" s="23"/>
      <c r="AA30" s="23"/>
      <c r="AB30" s="23"/>
      <c r="AC30" s="23"/>
      <c r="AD30" s="23"/>
      <c r="AE30" s="23"/>
      <c r="AF30" s="23"/>
    </row>
    <row r="31" spans="1:32">
      <c r="A31" s="8"/>
      <c r="B31" s="125" t="s">
        <v>125</v>
      </c>
      <c r="C31" s="128" t="s">
        <v>163</v>
      </c>
      <c r="D31" s="158"/>
      <c r="E31" s="84"/>
      <c r="F31" s="85"/>
      <c r="G31" s="127"/>
      <c r="H31" s="84"/>
      <c r="I31" s="86"/>
      <c r="J31" s="84"/>
      <c r="K31" s="84"/>
      <c r="L31" s="84"/>
      <c r="M31" s="84"/>
      <c r="N31" s="84"/>
      <c r="O31" s="84"/>
      <c r="P31" s="84"/>
      <c r="Q31" s="84"/>
      <c r="R31" s="128"/>
      <c r="S31" s="84"/>
      <c r="T31" s="84"/>
      <c r="U31" s="84"/>
      <c r="V31" s="84"/>
      <c r="W31" s="128"/>
      <c r="X31" s="129"/>
      <c r="Y31" s="104"/>
      <c r="Z31" s="104"/>
      <c r="AA31" s="104"/>
      <c r="AB31" s="104"/>
      <c r="AC31" s="104"/>
      <c r="AD31" s="104"/>
    </row>
    <row r="32" spans="1:32">
      <c r="A32" s="8"/>
      <c r="B32" s="159"/>
      <c r="C32" s="135"/>
      <c r="D32" s="131"/>
      <c r="E32" s="132"/>
      <c r="F32" s="132"/>
      <c r="G32" s="135"/>
      <c r="H32" s="134"/>
      <c r="I32" s="134"/>
      <c r="J32" s="134"/>
      <c r="K32" s="134"/>
      <c r="L32" s="134"/>
      <c r="M32" s="135"/>
      <c r="N32" s="134"/>
      <c r="O32" s="134"/>
      <c r="P32" s="134"/>
      <c r="Q32" s="134"/>
      <c r="R32" s="135"/>
      <c r="S32" s="134"/>
      <c r="T32" s="134"/>
      <c r="U32" s="134"/>
      <c r="V32" s="134"/>
      <c r="W32" s="135"/>
      <c r="X32" s="93"/>
      <c r="Y32" s="104"/>
      <c r="Z32" s="104"/>
      <c r="AA32" s="104"/>
      <c r="AB32" s="104"/>
      <c r="AC32" s="104"/>
      <c r="AD32" s="104"/>
    </row>
    <row r="33" spans="1:30">
      <c r="A33" s="8"/>
      <c r="B33" s="145"/>
      <c r="C33" s="38"/>
      <c r="D33" s="145"/>
      <c r="E33" s="146"/>
      <c r="G33" s="38"/>
      <c r="H33" s="42"/>
      <c r="I33" s="38"/>
      <c r="J33" s="23"/>
      <c r="K33" s="23"/>
      <c r="L33" s="23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145"/>
      <c r="X33" s="38"/>
      <c r="Y33" s="104"/>
      <c r="Z33" s="104"/>
      <c r="AA33" s="104"/>
      <c r="AB33" s="104"/>
      <c r="AC33" s="104"/>
      <c r="AD33" s="104"/>
    </row>
    <row r="34" spans="1:30">
      <c r="A34" s="8"/>
      <c r="B34" s="145"/>
      <c r="C34" s="38"/>
      <c r="D34" s="145"/>
      <c r="E34" s="146"/>
      <c r="G34" s="38"/>
      <c r="H34" s="42"/>
      <c r="I34" s="38"/>
      <c r="J34" s="23"/>
      <c r="K34" s="23"/>
      <c r="L34" s="23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145"/>
      <c r="X34" s="38"/>
      <c r="Y34" s="104"/>
      <c r="Z34" s="104"/>
      <c r="AA34" s="104"/>
      <c r="AB34" s="104"/>
      <c r="AC34" s="104"/>
      <c r="AD34" s="104"/>
    </row>
    <row r="35" spans="1:30">
      <c r="A35" s="8"/>
      <c r="B35" s="145"/>
      <c r="C35" s="38"/>
      <c r="D35" s="145"/>
      <c r="E35" s="146"/>
      <c r="G35" s="38"/>
      <c r="H35" s="42"/>
      <c r="I35" s="38"/>
      <c r="J35" s="23"/>
      <c r="K35" s="23"/>
      <c r="L35" s="23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145"/>
      <c r="X35" s="38"/>
      <c r="Y35" s="104"/>
      <c r="Z35" s="104"/>
      <c r="AA35" s="104"/>
      <c r="AB35" s="104"/>
      <c r="AC35" s="104"/>
      <c r="AD35" s="104"/>
    </row>
    <row r="36" spans="1:30">
      <c r="A36" s="8"/>
      <c r="B36" s="145"/>
      <c r="C36" s="38"/>
      <c r="D36" s="145"/>
      <c r="E36" s="146"/>
      <c r="G36" s="38"/>
      <c r="H36" s="42"/>
      <c r="I36" s="38"/>
      <c r="J36" s="23"/>
      <c r="K36" s="23"/>
      <c r="L36" s="23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145"/>
      <c r="X36" s="38"/>
      <c r="Y36" s="104"/>
      <c r="Z36" s="104"/>
      <c r="AA36" s="104"/>
      <c r="AB36" s="104"/>
      <c r="AC36" s="104"/>
      <c r="AD36" s="104"/>
    </row>
    <row r="37" spans="1:30">
      <c r="A37" s="8"/>
      <c r="B37" s="145"/>
      <c r="C37" s="38"/>
      <c r="D37" s="145"/>
      <c r="E37" s="146"/>
      <c r="G37" s="38"/>
      <c r="H37" s="42"/>
      <c r="I37" s="38"/>
      <c r="J37" s="23"/>
      <c r="K37" s="23"/>
      <c r="L37" s="23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145"/>
      <c r="X37" s="38"/>
      <c r="Y37" s="104"/>
      <c r="Z37" s="104"/>
      <c r="AA37" s="104"/>
      <c r="AB37" s="104"/>
      <c r="AC37" s="104"/>
      <c r="AD37" s="104"/>
    </row>
    <row r="38" spans="1:30">
      <c r="A38" s="8"/>
      <c r="B38" s="145"/>
      <c r="C38" s="38"/>
      <c r="D38" s="145"/>
      <c r="E38" s="146"/>
      <c r="G38" s="38"/>
      <c r="H38" s="42"/>
      <c r="I38" s="38"/>
      <c r="J38" s="23"/>
      <c r="K38" s="23"/>
      <c r="L38" s="23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145"/>
      <c r="X38" s="38"/>
      <c r="Y38" s="104"/>
      <c r="Z38" s="104"/>
      <c r="AA38" s="104"/>
      <c r="AB38" s="104"/>
      <c r="AC38" s="104"/>
      <c r="AD38" s="104"/>
    </row>
    <row r="39" spans="1:30">
      <c r="A39" s="8"/>
      <c r="B39" s="145"/>
      <c r="C39" s="38"/>
      <c r="D39" s="145"/>
      <c r="E39" s="146"/>
      <c r="G39" s="38"/>
      <c r="H39" s="42"/>
      <c r="I39" s="38"/>
      <c r="J39" s="23"/>
      <c r="K39" s="23"/>
      <c r="L39" s="23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145"/>
      <c r="X39" s="38"/>
      <c r="Y39" s="104"/>
      <c r="Z39" s="104"/>
      <c r="AA39" s="104"/>
      <c r="AB39" s="104"/>
      <c r="AC39" s="104"/>
      <c r="AD39" s="104"/>
    </row>
    <row r="40" spans="1:30">
      <c r="A40" s="8"/>
      <c r="B40" s="145"/>
      <c r="C40" s="38"/>
      <c r="D40" s="145"/>
      <c r="E40" s="146"/>
      <c r="G40" s="38"/>
      <c r="H40" s="42"/>
      <c r="I40" s="38"/>
      <c r="J40" s="23"/>
      <c r="K40" s="23"/>
      <c r="L40" s="23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145"/>
      <c r="X40" s="38"/>
      <c r="Y40" s="104"/>
      <c r="Z40" s="104"/>
      <c r="AA40" s="104"/>
      <c r="AB40" s="104"/>
      <c r="AC40" s="104"/>
      <c r="AD40" s="104"/>
    </row>
    <row r="41" spans="1:30">
      <c r="A41" s="8"/>
      <c r="B41" s="145"/>
      <c r="C41" s="38"/>
      <c r="D41" s="145"/>
      <c r="E41" s="146"/>
      <c r="G41" s="38"/>
      <c r="H41" s="42"/>
      <c r="I41" s="38"/>
      <c r="J41" s="23"/>
      <c r="K41" s="23"/>
      <c r="L41" s="23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4"/>
      <c r="Z41" s="104"/>
      <c r="AA41" s="104"/>
      <c r="AB41" s="104"/>
      <c r="AC41" s="104"/>
      <c r="AD41" s="104"/>
    </row>
    <row r="42" spans="1:30">
      <c r="A42" s="8"/>
      <c r="B42" s="145"/>
      <c r="C42" s="38"/>
      <c r="D42" s="145"/>
      <c r="E42" s="146"/>
      <c r="G42" s="38"/>
      <c r="H42" s="42"/>
      <c r="I42" s="38"/>
      <c r="J42" s="23"/>
      <c r="K42" s="23"/>
      <c r="L42" s="23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147"/>
      <c r="X42" s="38"/>
      <c r="Y42" s="104"/>
      <c r="Z42" s="104"/>
      <c r="AA42" s="104"/>
      <c r="AB42" s="104"/>
      <c r="AC42" s="104"/>
      <c r="AD42" s="104"/>
    </row>
    <row r="43" spans="1:30">
      <c r="A43" s="8"/>
      <c r="B43" s="145"/>
      <c r="C43" s="38"/>
      <c r="D43" s="145"/>
      <c r="E43" s="146"/>
      <c r="G43" s="38"/>
      <c r="H43" s="42"/>
      <c r="I43" s="38"/>
      <c r="J43" s="23"/>
      <c r="K43" s="23"/>
      <c r="L43" s="23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145"/>
      <c r="X43" s="38"/>
      <c r="Y43" s="104"/>
      <c r="Z43" s="104"/>
      <c r="AA43" s="104"/>
      <c r="AB43" s="104"/>
      <c r="AC43" s="104"/>
      <c r="AD43" s="104"/>
    </row>
    <row r="44" spans="1:30">
      <c r="A44" s="8"/>
      <c r="B44" s="145"/>
      <c r="C44" s="38"/>
      <c r="D44" s="145"/>
      <c r="E44" s="146"/>
      <c r="G44" s="38"/>
      <c r="H44" s="42"/>
      <c r="I44" s="38"/>
      <c r="J44" s="23"/>
      <c r="K44" s="23"/>
      <c r="L44" s="23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145"/>
      <c r="X44" s="38"/>
      <c r="Y44" s="104"/>
      <c r="Z44" s="104"/>
      <c r="AA44" s="104"/>
      <c r="AB44" s="104"/>
      <c r="AC44" s="104"/>
      <c r="AD44" s="104"/>
    </row>
    <row r="45" spans="1:30">
      <c r="A45" s="8"/>
      <c r="B45" s="145"/>
      <c r="C45" s="38"/>
      <c r="D45" s="145"/>
      <c r="E45" s="146"/>
      <c r="G45" s="38"/>
      <c r="H45" s="42"/>
      <c r="I45" s="38"/>
      <c r="J45" s="23"/>
      <c r="K45" s="23"/>
      <c r="L45" s="23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145"/>
      <c r="X45" s="38"/>
      <c r="Y45" s="104"/>
      <c r="Z45" s="104"/>
      <c r="AA45" s="104"/>
      <c r="AB45" s="104"/>
      <c r="AC45" s="104"/>
      <c r="AD45" s="104"/>
    </row>
    <row r="46" spans="1:30">
      <c r="A46" s="8"/>
      <c r="B46" s="145"/>
      <c r="C46" s="38"/>
      <c r="D46" s="145"/>
      <c r="E46" s="146"/>
      <c r="G46" s="38"/>
      <c r="H46" s="42"/>
      <c r="I46" s="38"/>
      <c r="J46" s="23"/>
      <c r="K46" s="23"/>
      <c r="L46" s="23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145"/>
      <c r="X46" s="38"/>
      <c r="Y46" s="104"/>
      <c r="Z46" s="104"/>
      <c r="AA46" s="104"/>
      <c r="AB46" s="104"/>
      <c r="AC46" s="104"/>
      <c r="AD46" s="104"/>
    </row>
    <row r="47" spans="1:30">
      <c r="A47" s="8"/>
      <c r="B47" s="145"/>
      <c r="C47" s="38"/>
      <c r="D47" s="145"/>
      <c r="E47" s="146"/>
      <c r="G47" s="38"/>
      <c r="H47" s="42"/>
      <c r="I47" s="38"/>
      <c r="J47" s="23"/>
      <c r="K47" s="23"/>
      <c r="L47" s="23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145"/>
      <c r="X47" s="38"/>
      <c r="Y47" s="104"/>
      <c r="Z47" s="104"/>
      <c r="AA47" s="104"/>
      <c r="AB47" s="104"/>
      <c r="AC47" s="104"/>
      <c r="AD47" s="104"/>
    </row>
    <row r="48" spans="1:30">
      <c r="A48" s="8"/>
      <c r="B48" s="145"/>
      <c r="C48" s="38"/>
      <c r="D48" s="145"/>
      <c r="E48" s="146"/>
      <c r="G48" s="38"/>
      <c r="H48" s="42"/>
      <c r="I48" s="38"/>
      <c r="J48" s="23"/>
      <c r="K48" s="23"/>
      <c r="L48" s="23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145"/>
      <c r="X48" s="38"/>
      <c r="Y48" s="104"/>
      <c r="Z48" s="104"/>
      <c r="AA48" s="104"/>
      <c r="AB48" s="104"/>
      <c r="AC48" s="104"/>
      <c r="AD48" s="104"/>
    </row>
    <row r="49" spans="1:30">
      <c r="A49" s="8"/>
      <c r="B49" s="145"/>
      <c r="C49" s="38"/>
      <c r="D49" s="145"/>
      <c r="E49" s="146"/>
      <c r="G49" s="38"/>
      <c r="H49" s="42"/>
      <c r="I49" s="38"/>
      <c r="J49" s="23"/>
      <c r="K49" s="23"/>
      <c r="L49" s="23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145"/>
      <c r="X49" s="38"/>
      <c r="Y49" s="104"/>
      <c r="Z49" s="104"/>
      <c r="AA49" s="104"/>
      <c r="AB49" s="104"/>
      <c r="AC49" s="104"/>
      <c r="AD49" s="104"/>
    </row>
    <row r="50" spans="1:30">
      <c r="A50" s="8"/>
      <c r="B50" s="145"/>
      <c r="C50" s="38"/>
      <c r="D50" s="145"/>
      <c r="E50" s="145"/>
      <c r="F50" s="23"/>
      <c r="G50" s="38"/>
      <c r="H50" s="42"/>
      <c r="I50" s="38"/>
      <c r="J50" s="23"/>
      <c r="K50" s="23"/>
      <c r="L50" s="23"/>
      <c r="M50" s="23"/>
      <c r="N50" s="77"/>
      <c r="O50" s="77"/>
      <c r="P50" s="23"/>
      <c r="Q50" s="23"/>
      <c r="R50" s="23"/>
      <c r="S50" s="23"/>
      <c r="T50" s="23"/>
      <c r="U50" s="23"/>
      <c r="V50" s="23"/>
      <c r="W50" s="145"/>
      <c r="X50" s="23"/>
      <c r="Y50" s="104"/>
      <c r="Z50" s="104"/>
      <c r="AA50" s="104"/>
      <c r="AB50" s="104"/>
      <c r="AC50" s="104"/>
      <c r="AD50" s="104"/>
    </row>
    <row r="51" spans="1:30">
      <c r="A51" s="8"/>
      <c r="B51" s="145"/>
      <c r="C51" s="38"/>
      <c r="D51" s="145"/>
      <c r="E51" s="145"/>
      <c r="F51" s="23"/>
      <c r="G51" s="38"/>
      <c r="H51" s="42"/>
      <c r="I51" s="38"/>
      <c r="J51" s="23"/>
      <c r="K51" s="23"/>
      <c r="L51" s="23"/>
      <c r="M51" s="23"/>
      <c r="N51" s="77"/>
      <c r="O51" s="77"/>
      <c r="P51" s="23"/>
      <c r="Q51" s="23"/>
      <c r="R51" s="23"/>
      <c r="S51" s="23"/>
      <c r="T51" s="23"/>
      <c r="U51" s="23"/>
      <c r="V51" s="23"/>
      <c r="W51" s="145"/>
      <c r="X51" s="23"/>
      <c r="Y51" s="104"/>
      <c r="Z51" s="104"/>
      <c r="AA51" s="104"/>
      <c r="AB51" s="104"/>
      <c r="AC51" s="104"/>
      <c r="AD51" s="104"/>
    </row>
    <row r="52" spans="1:30">
      <c r="A52" s="8"/>
      <c r="B52" s="145"/>
      <c r="C52" s="38"/>
      <c r="D52" s="145"/>
      <c r="E52" s="145"/>
      <c r="F52" s="23"/>
      <c r="G52" s="38"/>
      <c r="H52" s="42"/>
      <c r="I52" s="38"/>
      <c r="J52" s="23"/>
      <c r="K52" s="23"/>
      <c r="L52" s="23"/>
      <c r="M52" s="23"/>
      <c r="N52" s="77"/>
      <c r="O52" s="77"/>
      <c r="P52" s="23"/>
      <c r="Q52" s="23"/>
      <c r="R52" s="23"/>
      <c r="S52" s="23"/>
      <c r="T52" s="23"/>
      <c r="U52" s="23"/>
      <c r="V52" s="23"/>
      <c r="W52" s="145"/>
      <c r="X52" s="23"/>
      <c r="Y52" s="104"/>
      <c r="Z52" s="104"/>
      <c r="AA52" s="104"/>
      <c r="AB52" s="104"/>
      <c r="AC52" s="104"/>
      <c r="AD52" s="104"/>
    </row>
    <row r="53" spans="1:30">
      <c r="A53" s="8"/>
      <c r="B53" s="145"/>
      <c r="C53" s="38"/>
      <c r="D53" s="145"/>
      <c r="E53" s="145"/>
      <c r="F53" s="23"/>
      <c r="G53" s="38"/>
      <c r="H53" s="42"/>
      <c r="I53" s="38"/>
      <c r="J53" s="23"/>
      <c r="K53" s="23"/>
      <c r="L53" s="23"/>
      <c r="M53" s="23"/>
      <c r="N53" s="77"/>
      <c r="O53" s="77"/>
      <c r="P53" s="23"/>
      <c r="Q53" s="23"/>
      <c r="R53" s="23"/>
      <c r="S53" s="23"/>
      <c r="T53" s="23"/>
      <c r="U53" s="23"/>
      <c r="V53" s="23"/>
      <c r="W53" s="145"/>
      <c r="X53" s="23"/>
      <c r="Y53" s="104"/>
      <c r="Z53" s="104"/>
      <c r="AA53" s="104"/>
      <c r="AB53" s="104"/>
      <c r="AC53" s="104"/>
      <c r="AD53" s="104"/>
    </row>
    <row r="54" spans="1:30">
      <c r="A54" s="8"/>
      <c r="B54" s="145"/>
      <c r="C54" s="38"/>
      <c r="D54" s="145"/>
      <c r="E54" s="146"/>
      <c r="G54" s="38"/>
      <c r="H54" s="42"/>
      <c r="I54" s="38"/>
      <c r="J54" s="23"/>
      <c r="K54" s="23"/>
      <c r="L54" s="23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145"/>
      <c r="X54" s="38"/>
      <c r="Y54" s="104"/>
      <c r="Z54" s="104"/>
      <c r="AA54" s="104"/>
      <c r="AB54" s="104"/>
      <c r="AC54" s="104"/>
      <c r="AD54" s="104"/>
    </row>
    <row r="55" spans="1:30">
      <c r="A55" s="8"/>
      <c r="B55" s="145"/>
      <c r="C55" s="38"/>
      <c r="D55" s="145"/>
      <c r="E55" s="146"/>
      <c r="G55" s="38"/>
      <c r="H55" s="42"/>
      <c r="I55" s="38"/>
      <c r="J55" s="23"/>
      <c r="K55" s="23"/>
      <c r="L55" s="23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145"/>
      <c r="X55" s="38"/>
      <c r="Y55" s="104"/>
      <c r="Z55" s="104"/>
      <c r="AA55" s="104"/>
      <c r="AB55" s="104"/>
      <c r="AC55" s="104"/>
      <c r="AD55" s="104"/>
    </row>
    <row r="56" spans="1:30">
      <c r="A56" s="8"/>
      <c r="B56" s="145"/>
      <c r="C56" s="38"/>
      <c r="D56" s="145"/>
      <c r="E56" s="146"/>
      <c r="G56" s="38"/>
      <c r="H56" s="42"/>
      <c r="I56" s="38"/>
      <c r="J56" s="23"/>
      <c r="K56" s="23"/>
      <c r="L56" s="23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145"/>
      <c r="X56" s="38"/>
      <c r="Y56" s="104"/>
      <c r="Z56" s="104"/>
      <c r="AA56" s="104"/>
      <c r="AB56" s="104"/>
      <c r="AC56" s="104"/>
      <c r="AD56" s="104"/>
    </row>
    <row r="57" spans="1:30">
      <c r="A57" s="8"/>
      <c r="B57" s="145"/>
      <c r="C57" s="38"/>
      <c r="D57" s="145"/>
      <c r="E57" s="146"/>
      <c r="G57" s="38"/>
      <c r="H57" s="42"/>
      <c r="I57" s="38"/>
      <c r="J57" s="23"/>
      <c r="K57" s="23"/>
      <c r="L57" s="23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145"/>
      <c r="X57" s="38"/>
      <c r="Y57" s="104"/>
      <c r="Z57" s="104"/>
      <c r="AA57" s="104"/>
      <c r="AB57" s="104"/>
      <c r="AC57" s="104"/>
      <c r="AD57" s="104"/>
    </row>
    <row r="58" spans="1:30">
      <c r="A58" s="8"/>
      <c r="B58" s="145"/>
      <c r="C58" s="38"/>
      <c r="D58" s="145"/>
      <c r="E58" s="146"/>
      <c r="G58" s="38"/>
      <c r="H58" s="42"/>
      <c r="I58" s="38"/>
      <c r="J58" s="23"/>
      <c r="K58" s="23"/>
      <c r="L58" s="23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145"/>
      <c r="X58" s="38"/>
      <c r="Y58" s="104"/>
      <c r="Z58" s="104"/>
      <c r="AA58" s="104"/>
      <c r="AB58" s="104"/>
      <c r="AC58" s="104"/>
      <c r="AD58" s="104"/>
    </row>
    <row r="59" spans="1:30">
      <c r="A59" s="8"/>
      <c r="B59" s="145"/>
      <c r="C59" s="38"/>
      <c r="D59" s="145"/>
      <c r="E59" s="146"/>
      <c r="G59" s="38"/>
      <c r="H59" s="42"/>
      <c r="I59" s="38"/>
      <c r="J59" s="23"/>
      <c r="K59" s="23"/>
      <c r="L59" s="23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145"/>
      <c r="X59" s="38"/>
      <c r="Y59" s="104"/>
      <c r="Z59" s="104"/>
      <c r="AA59" s="104"/>
      <c r="AB59" s="104"/>
      <c r="AC59" s="104"/>
      <c r="AD59" s="104"/>
    </row>
    <row r="60" spans="1:30">
      <c r="A60" s="8"/>
      <c r="B60" s="145"/>
      <c r="C60" s="38"/>
      <c r="D60" s="145"/>
      <c r="E60" s="146"/>
      <c r="G60" s="38"/>
      <c r="H60" s="42"/>
      <c r="I60" s="38"/>
      <c r="J60" s="23"/>
      <c r="K60" s="23"/>
      <c r="L60" s="23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145"/>
      <c r="X60" s="38"/>
      <c r="Y60" s="104"/>
      <c r="Z60" s="104"/>
      <c r="AA60" s="104"/>
      <c r="AB60" s="104"/>
      <c r="AC60" s="104"/>
      <c r="AD60" s="104"/>
    </row>
    <row r="61" spans="1:30">
      <c r="A61" s="8"/>
      <c r="B61" s="145"/>
      <c r="C61" s="38"/>
      <c r="D61" s="145"/>
      <c r="E61" s="146"/>
      <c r="G61" s="38"/>
      <c r="H61" s="42"/>
      <c r="I61" s="38"/>
      <c r="J61" s="23"/>
      <c r="K61" s="23"/>
      <c r="L61" s="23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145"/>
      <c r="X61" s="38"/>
      <c r="Y61" s="104"/>
      <c r="Z61" s="104"/>
      <c r="AA61" s="104"/>
      <c r="AB61" s="104"/>
      <c r="AC61" s="104"/>
      <c r="AD61" s="104"/>
    </row>
    <row r="62" spans="1:30">
      <c r="A62" s="8"/>
      <c r="B62" s="145"/>
      <c r="C62" s="38"/>
      <c r="D62" s="145"/>
      <c r="E62" s="146"/>
      <c r="G62" s="38"/>
      <c r="H62" s="42"/>
      <c r="I62" s="38"/>
      <c r="J62" s="23"/>
      <c r="K62" s="23"/>
      <c r="L62" s="23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145"/>
      <c r="X62" s="38"/>
      <c r="Y62" s="104"/>
      <c r="Z62" s="104"/>
      <c r="AA62" s="104"/>
      <c r="AB62" s="104"/>
      <c r="AC62" s="104"/>
      <c r="AD62" s="104"/>
    </row>
    <row r="63" spans="1:30">
      <c r="A63" s="8"/>
      <c r="B63" s="145"/>
      <c r="C63" s="38"/>
      <c r="D63" s="145"/>
      <c r="E63" s="146"/>
      <c r="G63" s="38"/>
      <c r="H63" s="42"/>
      <c r="I63" s="38"/>
      <c r="J63" s="23"/>
      <c r="K63" s="23"/>
      <c r="L63" s="23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145"/>
      <c r="X63" s="38"/>
      <c r="Y63" s="104"/>
      <c r="Z63" s="104"/>
      <c r="AA63" s="104"/>
      <c r="AB63" s="104"/>
      <c r="AC63" s="104"/>
      <c r="AD63" s="104"/>
    </row>
    <row r="64" spans="1:30">
      <c r="A64" s="8"/>
      <c r="B64" s="145"/>
      <c r="C64" s="38"/>
      <c r="D64" s="145"/>
      <c r="E64" s="146"/>
      <c r="G64" s="38"/>
      <c r="H64" s="42"/>
      <c r="I64" s="38"/>
      <c r="J64" s="23"/>
      <c r="K64" s="23"/>
      <c r="L64" s="23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145"/>
      <c r="X64" s="38"/>
      <c r="Y64" s="104"/>
      <c r="Z64" s="104"/>
      <c r="AA64" s="104"/>
      <c r="AB64" s="104"/>
      <c r="AC64" s="104"/>
      <c r="AD64" s="104"/>
    </row>
    <row r="65" spans="1:30">
      <c r="A65" s="8"/>
      <c r="B65" s="145"/>
      <c r="C65" s="38"/>
      <c r="D65" s="145"/>
      <c r="E65" s="146"/>
      <c r="G65" s="38"/>
      <c r="H65" s="42"/>
      <c r="I65" s="38"/>
      <c r="J65" s="23"/>
      <c r="K65" s="23"/>
      <c r="L65" s="23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145"/>
      <c r="X65" s="38"/>
      <c r="Y65" s="104"/>
      <c r="Z65" s="104"/>
      <c r="AA65" s="104"/>
      <c r="AB65" s="104"/>
      <c r="AC65" s="104"/>
      <c r="AD65" s="104"/>
    </row>
    <row r="66" spans="1:30">
      <c r="A66" s="8"/>
      <c r="B66" s="145"/>
      <c r="C66" s="38"/>
      <c r="D66" s="145"/>
      <c r="E66" s="146"/>
      <c r="G66" s="38"/>
      <c r="H66" s="42"/>
      <c r="I66" s="38"/>
      <c r="J66" s="23"/>
      <c r="K66" s="23"/>
      <c r="L66" s="23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145"/>
      <c r="X66" s="38"/>
      <c r="Y66" s="104"/>
      <c r="Z66" s="104"/>
      <c r="AA66" s="104"/>
      <c r="AB66" s="104"/>
      <c r="AC66" s="104"/>
      <c r="AD66" s="104"/>
    </row>
    <row r="67" spans="1:30">
      <c r="A67" s="8"/>
      <c r="B67" s="145"/>
      <c r="C67" s="38"/>
      <c r="D67" s="145"/>
      <c r="E67" s="146"/>
      <c r="G67" s="38"/>
      <c r="H67" s="42"/>
      <c r="I67" s="38"/>
      <c r="J67" s="23"/>
      <c r="K67" s="23"/>
      <c r="L67" s="23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145"/>
      <c r="X67" s="38"/>
      <c r="Y67" s="104"/>
      <c r="Z67" s="104"/>
      <c r="AA67" s="104"/>
      <c r="AB67" s="104"/>
      <c r="AC67" s="104"/>
      <c r="AD67" s="104"/>
    </row>
    <row r="68" spans="1:30">
      <c r="A68" s="8"/>
      <c r="B68" s="145"/>
      <c r="C68" s="38"/>
      <c r="D68" s="145"/>
      <c r="E68" s="145"/>
      <c r="F68" s="23"/>
      <c r="G68" s="38"/>
      <c r="H68" s="42"/>
      <c r="I68" s="38"/>
      <c r="J68" s="23"/>
      <c r="K68" s="23"/>
      <c r="L68" s="23"/>
      <c r="M68" s="23"/>
      <c r="N68" s="77"/>
      <c r="O68" s="77"/>
      <c r="P68" s="23"/>
      <c r="Q68" s="23"/>
      <c r="R68" s="23"/>
      <c r="S68" s="23"/>
      <c r="T68" s="23"/>
      <c r="U68" s="23"/>
      <c r="V68" s="23"/>
      <c r="W68" s="145"/>
      <c r="X68" s="23"/>
      <c r="Y68" s="104"/>
      <c r="Z68" s="104"/>
      <c r="AA68" s="104"/>
      <c r="AB68" s="104"/>
      <c r="AC68" s="104"/>
      <c r="AD68" s="104"/>
    </row>
    <row r="69" spans="1:30">
      <c r="A69" s="8"/>
      <c r="B69" s="145"/>
      <c r="C69" s="38"/>
      <c r="D69" s="145"/>
      <c r="E69" s="145"/>
      <c r="F69" s="23"/>
      <c r="G69" s="38"/>
      <c r="H69" s="42"/>
      <c r="I69" s="38"/>
      <c r="J69" s="23"/>
      <c r="K69" s="23"/>
      <c r="L69" s="23"/>
      <c r="M69" s="23"/>
      <c r="N69" s="77"/>
      <c r="O69" s="77"/>
      <c r="P69" s="23"/>
      <c r="Q69" s="23"/>
      <c r="R69" s="23"/>
      <c r="S69" s="23"/>
      <c r="T69" s="23"/>
      <c r="U69" s="23"/>
      <c r="V69" s="23"/>
      <c r="W69" s="145"/>
      <c r="X69" s="23"/>
      <c r="Y69" s="104"/>
      <c r="Z69" s="104"/>
      <c r="AA69" s="104"/>
      <c r="AB69" s="104"/>
      <c r="AC69" s="104"/>
      <c r="AD69" s="104"/>
    </row>
    <row r="70" spans="1:30">
      <c r="A70" s="8"/>
      <c r="B70" s="145"/>
      <c r="C70" s="38"/>
      <c r="D70" s="145"/>
      <c r="E70" s="145"/>
      <c r="F70" s="23"/>
      <c r="G70" s="38"/>
      <c r="H70" s="42"/>
      <c r="I70" s="38"/>
      <c r="J70" s="23"/>
      <c r="K70" s="23"/>
      <c r="L70" s="23"/>
      <c r="M70" s="23"/>
      <c r="N70" s="77"/>
      <c r="O70" s="77"/>
      <c r="P70" s="23"/>
      <c r="Q70" s="23"/>
      <c r="R70" s="23"/>
      <c r="S70" s="23"/>
      <c r="T70" s="23"/>
      <c r="U70" s="23"/>
      <c r="V70" s="23"/>
      <c r="W70" s="145"/>
      <c r="X70" s="23"/>
      <c r="Y70" s="104"/>
      <c r="Z70" s="104"/>
      <c r="AA70" s="104"/>
      <c r="AB70" s="104"/>
      <c r="AC70" s="104"/>
      <c r="AD70" s="104"/>
    </row>
    <row r="71" spans="1:30">
      <c r="A71" s="8"/>
      <c r="B71" s="145"/>
      <c r="C71" s="38"/>
      <c r="D71" s="145"/>
      <c r="E71" s="145"/>
      <c r="F71" s="23"/>
      <c r="G71" s="38"/>
      <c r="H71" s="42"/>
      <c r="I71" s="38"/>
      <c r="J71" s="23"/>
      <c r="K71" s="23"/>
      <c r="L71" s="23"/>
      <c r="M71" s="23"/>
      <c r="N71" s="77"/>
      <c r="O71" s="77"/>
      <c r="P71" s="23"/>
      <c r="Q71" s="23"/>
      <c r="R71" s="23"/>
      <c r="S71" s="23"/>
      <c r="T71" s="23"/>
      <c r="U71" s="23"/>
      <c r="V71" s="23"/>
      <c r="W71" s="145"/>
      <c r="X71" s="23"/>
      <c r="Y71" s="104"/>
      <c r="Z71" s="104"/>
      <c r="AA71" s="104"/>
      <c r="AB71" s="104"/>
      <c r="AC71" s="104"/>
      <c r="AD71" s="104"/>
    </row>
    <row r="72" spans="1:30">
      <c r="A72" s="8"/>
      <c r="B72" s="145"/>
      <c r="C72" s="38"/>
      <c r="D72" s="145"/>
      <c r="E72" s="145"/>
      <c r="F72" s="23"/>
      <c r="G72" s="38"/>
      <c r="H72" s="42"/>
      <c r="I72" s="38"/>
      <c r="J72" s="23"/>
      <c r="K72" s="23"/>
      <c r="L72" s="23"/>
      <c r="M72" s="23"/>
      <c r="N72" s="77"/>
      <c r="O72" s="77"/>
      <c r="P72" s="23"/>
      <c r="Q72" s="23"/>
      <c r="R72" s="23"/>
      <c r="S72" s="23"/>
      <c r="T72" s="23"/>
      <c r="U72" s="23"/>
      <c r="V72" s="23"/>
      <c r="W72" s="145"/>
      <c r="X72" s="23"/>
      <c r="Y72" s="104"/>
      <c r="Z72" s="104"/>
      <c r="AA72" s="104"/>
      <c r="AB72" s="104"/>
      <c r="AC72" s="104"/>
      <c r="AD72" s="104"/>
    </row>
    <row r="73" spans="1:30">
      <c r="A73" s="8"/>
      <c r="B73" s="145"/>
      <c r="C73" s="38"/>
      <c r="D73" s="145"/>
      <c r="E73" s="145"/>
      <c r="F73" s="23"/>
      <c r="G73" s="38"/>
      <c r="H73" s="42"/>
      <c r="I73" s="38"/>
      <c r="J73" s="23"/>
      <c r="K73" s="23"/>
      <c r="L73" s="23"/>
      <c r="M73" s="23"/>
      <c r="N73" s="77"/>
      <c r="O73" s="77"/>
      <c r="P73" s="23"/>
      <c r="Q73" s="23"/>
      <c r="R73" s="23"/>
      <c r="S73" s="23"/>
      <c r="T73" s="23"/>
      <c r="U73" s="23"/>
      <c r="V73" s="23"/>
      <c r="W73" s="145"/>
      <c r="X73" s="23"/>
      <c r="Y73" s="104"/>
      <c r="Z73" s="104"/>
      <c r="AA73" s="104"/>
      <c r="AB73" s="104"/>
      <c r="AC73" s="104"/>
      <c r="AD73" s="104"/>
    </row>
  </sheetData>
  <sortState ref="B14:X15">
    <sortCondition ref="B1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Superpesis</vt:lpstr>
      <vt:lpstr>Ykköspesis</vt:lpstr>
      <vt:lpstr>Arvo-ottelut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Antti Kallio</cp:lastModifiedBy>
  <cp:lastPrinted>2006-03-10T11:22:12Z</cp:lastPrinted>
  <dcterms:created xsi:type="dcterms:W3CDTF">2000-09-25T22:23:29Z</dcterms:created>
  <dcterms:modified xsi:type="dcterms:W3CDTF">2017-05-19T17:58:38Z</dcterms:modified>
</cp:coreProperties>
</file>