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bsa.sharepoint.com/VBSA - ASED - ASIR/Shared Documents/VBSA 08 2018/100 Verband und Geschäftsstelle/110 Internet VBSA/2024 Relaunch Gridonic/Daten eingegeben/"/>
    </mc:Choice>
  </mc:AlternateContent>
  <xr:revisionPtr revIDLastSave="8" documentId="8_{977DF6C5-327F-4D7D-B3FB-B463350EB944}" xr6:coauthVersionLast="47" xr6:coauthVersionMax="47" xr10:uidLastSave="{1C040457-1BB1-40CA-8D8F-B6816CD08954}"/>
  <bookViews>
    <workbookView xWindow="28680" yWindow="-120" windowWidth="29040" windowHeight="15720" xr2:uid="{5A88E675-BD23-40EC-8C18-AAEBF149700F}"/>
  </bookViews>
  <sheets>
    <sheet name="Übersicht-Bericht" sheetId="1" r:id="rId1"/>
  </sheets>
  <externalReferences>
    <externalReference r:id="rId2"/>
  </externalReferences>
  <definedNames>
    <definedName name="Aenderung_pro_Jahr">#REF!</definedName>
    <definedName name="aktuelles_Jah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1" l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G17" i="1" l="1"/>
  <c r="K17" i="1"/>
  <c r="O17" i="1"/>
  <c r="H17" i="1"/>
  <c r="L17" i="1"/>
  <c r="P17" i="1"/>
  <c r="G16" i="1"/>
  <c r="K16" i="1"/>
  <c r="O16" i="1"/>
  <c r="H16" i="1"/>
  <c r="L16" i="1"/>
  <c r="P16" i="1"/>
  <c r="E18" i="1"/>
  <c r="Q18" i="1"/>
  <c r="J18" i="1"/>
  <c r="N18" i="1"/>
  <c r="E16" i="1"/>
  <c r="Q16" i="1"/>
  <c r="E17" i="1"/>
  <c r="M17" i="1"/>
  <c r="G18" i="1"/>
  <c r="O18" i="1"/>
  <c r="I18" i="1"/>
  <c r="M18" i="1"/>
  <c r="F18" i="1"/>
  <c r="R18" i="1"/>
  <c r="I16" i="1"/>
  <c r="M16" i="1"/>
  <c r="I17" i="1"/>
  <c r="Q17" i="1"/>
  <c r="K18" i="1"/>
  <c r="F16" i="1"/>
  <c r="J16" i="1"/>
  <c r="N16" i="1"/>
  <c r="R16" i="1"/>
  <c r="F17" i="1"/>
  <c r="J17" i="1"/>
  <c r="N17" i="1"/>
  <c r="R17" i="1"/>
  <c r="H18" i="1"/>
  <c r="L18" i="1"/>
  <c r="P18" i="1"/>
</calcChain>
</file>

<file path=xl/sharedStrings.xml><?xml version="1.0" encoding="utf-8"?>
<sst xmlns="http://schemas.openxmlformats.org/spreadsheetml/2006/main" count="57" uniqueCount="39">
  <si>
    <t>Zusammenstellung aller im Bericht dargestellten Daten</t>
  </si>
  <si>
    <t>Bezeichnung</t>
  </si>
  <si>
    <t>Einheit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</si>
  <si>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</si>
  <si>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</si>
  <si>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</si>
  <si>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</si>
  <si>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</si>
  <si>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</si>
  <si>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</si>
  <si>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</si>
  <si>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</si>
  <si>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</si>
  <si>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</si>
  <si>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</si>
  <si>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</si>
  <si>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</si>
  <si>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Heizwert Hu von Abfällen in KVA</t>
  </si>
  <si>
    <t>MJ pro kg Abfall</t>
  </si>
  <si>
    <t>In den CH-KVA verbrannte Abfallmenge (gesamt)</t>
  </si>
  <si>
    <t>t Abfall</t>
  </si>
  <si>
    <t>Davon Klärschlamm (Entwässert)</t>
  </si>
  <si>
    <t>t Abfall (Klärschlamm)</t>
  </si>
  <si>
    <t>Davon Abfälle aus der Schweiz (ohne Klärschlamm)</t>
  </si>
  <si>
    <t>t Abfall (CH)</t>
  </si>
  <si>
    <t>Davon importierte Abfälle</t>
  </si>
  <si>
    <t>t Abfall (Import)</t>
  </si>
  <si>
    <t>Stromabsatz aller CH-KVA</t>
  </si>
  <si>
    <t>MWh</t>
  </si>
  <si>
    <t>Wärmeabsatz aller CH-KVA</t>
  </si>
  <si>
    <t>Menge rückgewonnene Eisenschrott</t>
  </si>
  <si>
    <t>t pro Jahr</t>
  </si>
  <si>
    <t>Menge rückgewonnene Nicht-Eisenmetalle</t>
  </si>
  <si>
    <t>Spezifische Kennwerte pro Tonne Abfall</t>
  </si>
  <si>
    <t>Stromabsatz pro Tonne Abfall</t>
  </si>
  <si>
    <t>MWh pro Tonne Abfall</t>
  </si>
  <si>
    <t>Wärmeabsatz pro Tonne Abfall</t>
  </si>
  <si>
    <t>Metalle-Rückgewinnung pro Tonne Abfall</t>
  </si>
  <si>
    <t xml:space="preserve">kg Metalle pro Tonne Abfall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</si>
</sst>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6" formatCode="0.0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4" fontId="0" fillId="0" borderId="0" xfId="0" applyNumberFormat="1"/>
    <xf numFmtId="3" fontId="0" fillId="0" borderId="0" xfId="0" applyNumberFormat="1"/>
    <xf numFmtId="0" fontId="0" fillId="0" borderId="0" xfId="0" applyAlignment="1">
      <alignment horizontal="left" indent="1"/>
    </xf>
    <xf numFmtId="164" fontId="0" fillId="0" borderId="0" xfId="1" applyNumberFormat="1" applyFont="1"/>
    <xf numFmtId="166" fontId="0" fillId="0" borderId="0" xfId="0" applyNumberFormat="1"/>
    <xf numFmtId="2" fontId="0" fillId="0" borderId="0" xfId="0" applyNumberFormat="1"/>
  </cellXfs>
  <cellStyles count="2">
    <cellStyle name="Komma" xfId="1" builtinId="3"/>
    <cellStyle name="Standard" xfId="0" builtinId="0"/>
  </cellStyles>
  <dxfs count="31">
    <dxf>
      <numFmt numFmtId="166" formatCode="0.000"/>
    </dxf>
    <dxf>
      <numFmt numFmtId="166" formatCode="0.000"/>
    </dxf>
    <dxf>
      <numFmt numFmtId="166" formatCode="0.000"/>
    </dxf>
    <dxf>
      <numFmt numFmtId="166" formatCode="0.000"/>
    </dxf>
    <dxf>
      <numFmt numFmtId="166" formatCode="0.000"/>
    </dxf>
    <dxf>
      <numFmt numFmtId="166" formatCode="0.000"/>
    </dxf>
    <dxf>
      <numFmt numFmtId="166" formatCode="0.000"/>
    </dxf>
    <dxf>
      <numFmt numFmtId="166" formatCode="0.000"/>
    </dxf>
    <dxf>
      <numFmt numFmtId="166" formatCode="0.000"/>
    </dxf>
    <dxf>
      <numFmt numFmtId="166" formatCode="0.000"/>
    </dxf>
    <dxf>
      <numFmt numFmtId="166" formatCode="0.000"/>
    </dxf>
    <dxf>
      <numFmt numFmtId="166" formatCode="0.000"/>
    </dxf>
    <dxf>
      <numFmt numFmtId="166" formatCode="0.000"/>
    </dxf>
    <dxf>
      <numFmt numFmtId="166" formatCode="0.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bsa.sharepoint.com/VBSA%20-%20ASED%20-%20ASIR/Shared%20Documents/VBSA%2008%202018/2000%20CO2/00%20BV_Monitoring_ab_2023/Monitoring_vereinfacht_bis_2023.xlsx" TargetMode="External"/><Relationship Id="rId1" Type="http://schemas.openxmlformats.org/officeDocument/2006/relationships/externalLinkPath" Target="/VBSA%20-%20ASED%20-%20ASIR/Shared%20Documents/VBSA%2008%202018/2000%20CO2/00%20BV_Monitoring_ab_2023/Monitoring_vereinfacht_bis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_AG_1"/>
      <sheetName val="D_AG_2"/>
      <sheetName val="D_AG_3"/>
      <sheetName val="D_BE_1"/>
      <sheetName val="D_BE_2"/>
      <sheetName val="D_BE_3"/>
      <sheetName val="D_BS_1"/>
      <sheetName val="D_FR_1"/>
      <sheetName val="D_GE_1"/>
      <sheetName val="D_GL_1"/>
      <sheetName val="D_GR_1"/>
      <sheetName val="D_LU_1"/>
      <sheetName val="D_LU_2"/>
      <sheetName val="D_NE_1"/>
      <sheetName val="D_NE_2"/>
      <sheetName val="D_SG_1"/>
      <sheetName val="D_SG_2"/>
      <sheetName val="D_SG_3"/>
      <sheetName val="D_SO_1"/>
      <sheetName val="D_TG_1"/>
      <sheetName val="D_TI_1"/>
      <sheetName val="D_VD_2"/>
      <sheetName val="D_VS_1"/>
      <sheetName val="D_VS_2"/>
      <sheetName val="D_VS_3"/>
      <sheetName val="D_ZH_1"/>
      <sheetName val="D_ZH_2"/>
      <sheetName val="D_ZH_3"/>
      <sheetName val="D_ZH_4"/>
      <sheetName val="D_ZH_5"/>
      <sheetName val="D_ZH_6"/>
      <sheetName val="D_CH"/>
      <sheetName val="Pars"/>
      <sheetName val="Übersicht-Bericht"/>
      <sheetName val="Übersicht-Anlagen"/>
      <sheetName val="ASED-Rom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0">
          <cell r="D10">
            <v>3732303</v>
          </cell>
          <cell r="E10">
            <v>3748128</v>
          </cell>
          <cell r="F10">
            <v>3869788</v>
          </cell>
          <cell r="G10">
            <v>3794613</v>
          </cell>
          <cell r="H10">
            <v>3816753</v>
          </cell>
          <cell r="I10">
            <v>3889161</v>
          </cell>
          <cell r="J10">
            <v>4010006</v>
          </cell>
          <cell r="K10">
            <v>4011025.4168999996</v>
          </cell>
          <cell r="L10">
            <v>4041685</v>
          </cell>
          <cell r="M10">
            <v>4059376</v>
          </cell>
          <cell r="N10">
            <v>4071644</v>
          </cell>
          <cell r="O10">
            <v>4026665.0459200009</v>
          </cell>
          <cell r="P10">
            <v>3854935</v>
          </cell>
          <cell r="Q10">
            <v>3920801.512000001</v>
          </cell>
        </row>
        <row r="12">
          <cell r="D12">
            <v>181883</v>
          </cell>
          <cell r="E12">
            <v>189378</v>
          </cell>
          <cell r="F12">
            <v>181530</v>
          </cell>
          <cell r="G12">
            <v>185512</v>
          </cell>
          <cell r="H12">
            <v>158153</v>
          </cell>
          <cell r="I12">
            <v>131076</v>
          </cell>
          <cell r="J12">
            <v>105119</v>
          </cell>
          <cell r="K12">
            <v>98771.62</v>
          </cell>
          <cell r="L12">
            <v>109295</v>
          </cell>
          <cell r="M12">
            <v>99109</v>
          </cell>
          <cell r="N12">
            <v>99034</v>
          </cell>
          <cell r="O12">
            <v>99035.86</v>
          </cell>
          <cell r="P12">
            <v>96729</v>
          </cell>
          <cell r="Q12">
            <v>97297.392000000007</v>
          </cell>
        </row>
        <row r="13">
          <cell r="D13">
            <v>209681</v>
          </cell>
          <cell r="E13">
            <v>218876</v>
          </cell>
          <cell r="F13">
            <v>235443</v>
          </cell>
          <cell r="G13">
            <v>225827</v>
          </cell>
          <cell r="H13">
            <v>236126</v>
          </cell>
          <cell r="I13">
            <v>254015</v>
          </cell>
          <cell r="J13">
            <v>285414</v>
          </cell>
          <cell r="K13">
            <v>301369.81000000006</v>
          </cell>
          <cell r="L13">
            <v>294325</v>
          </cell>
          <cell r="M13">
            <v>305854</v>
          </cell>
          <cell r="N13">
            <v>283413</v>
          </cell>
          <cell r="O13">
            <v>196510.25000000003</v>
          </cell>
          <cell r="P13">
            <v>189172</v>
          </cell>
          <cell r="Q13">
            <v>214261.44</v>
          </cell>
        </row>
        <row r="14">
          <cell r="D14">
            <v>13500</v>
          </cell>
          <cell r="E14">
            <v>25986</v>
          </cell>
          <cell r="F14">
            <v>13158</v>
          </cell>
          <cell r="G14">
            <v>15016</v>
          </cell>
          <cell r="H14">
            <v>18966</v>
          </cell>
          <cell r="I14">
            <v>40520</v>
          </cell>
          <cell r="J14">
            <v>40119</v>
          </cell>
          <cell r="K14">
            <v>46644</v>
          </cell>
          <cell r="L14">
            <v>52916</v>
          </cell>
          <cell r="M14">
            <v>44148</v>
          </cell>
          <cell r="N14">
            <v>41823</v>
          </cell>
          <cell r="O14">
            <v>25131.120000000003</v>
          </cell>
          <cell r="P14">
            <v>17551</v>
          </cell>
          <cell r="Q14">
            <v>2808.06</v>
          </cell>
        </row>
        <row r="15">
          <cell r="D15">
            <v>49000</v>
          </cell>
          <cell r="E15">
            <v>69204</v>
          </cell>
          <cell r="F15">
            <v>63039</v>
          </cell>
          <cell r="G15">
            <v>45412</v>
          </cell>
          <cell r="H15">
            <v>54133</v>
          </cell>
          <cell r="I15">
            <v>84436</v>
          </cell>
          <cell r="J15">
            <v>95865</v>
          </cell>
          <cell r="K15">
            <v>96480.260000000009</v>
          </cell>
          <cell r="L15">
            <v>95820</v>
          </cell>
          <cell r="M15">
            <v>89623</v>
          </cell>
          <cell r="N15">
            <v>99444</v>
          </cell>
          <cell r="O15">
            <v>87248.11</v>
          </cell>
          <cell r="P15">
            <v>92351</v>
          </cell>
          <cell r="Q15">
            <v>85476.99000000002</v>
          </cell>
        </row>
        <row r="16">
          <cell r="D16">
            <v>1500</v>
          </cell>
          <cell r="E16">
            <v>1713</v>
          </cell>
          <cell r="F16">
            <v>8238</v>
          </cell>
          <cell r="G16">
            <v>4344</v>
          </cell>
          <cell r="H16">
            <v>7991</v>
          </cell>
          <cell r="I16">
            <v>4396</v>
          </cell>
          <cell r="J16">
            <v>12703</v>
          </cell>
          <cell r="K16">
            <v>6011.8899999999994</v>
          </cell>
          <cell r="L16">
            <v>7569</v>
          </cell>
          <cell r="M16">
            <v>18891</v>
          </cell>
          <cell r="N16">
            <v>34516</v>
          </cell>
          <cell r="O16">
            <v>56178.399999999994</v>
          </cell>
          <cell r="P16">
            <v>34470</v>
          </cell>
          <cell r="Q16">
            <v>19681.780000000002</v>
          </cell>
        </row>
        <row r="17">
          <cell r="D17">
            <v>3276739</v>
          </cell>
          <cell r="E17">
            <v>3242971</v>
          </cell>
          <cell r="F17">
            <v>3368380</v>
          </cell>
          <cell r="G17">
            <v>3318502</v>
          </cell>
          <cell r="H17">
            <v>3341384</v>
          </cell>
          <cell r="I17">
            <v>3374718</v>
          </cell>
          <cell r="J17">
            <v>3470786</v>
          </cell>
          <cell r="K17">
            <v>3461747.8368999995</v>
          </cell>
          <cell r="L17">
            <v>3481760</v>
          </cell>
          <cell r="M17">
            <v>3501751</v>
          </cell>
          <cell r="N17">
            <v>3513414</v>
          </cell>
          <cell r="O17">
            <v>3562561.3059200011</v>
          </cell>
          <cell r="P17">
            <v>3424662</v>
          </cell>
          <cell r="Q17">
            <v>3501275.850000001</v>
          </cell>
        </row>
        <row r="19">
          <cell r="D19">
            <v>11.694022170225731</v>
          </cell>
          <cell r="E19">
            <v>11.751161221548463</v>
          </cell>
          <cell r="F19">
            <v>11.591369336769869</v>
          </cell>
          <cell r="G19">
            <v>11.468021545280111</v>
          </cell>
          <cell r="H19">
            <v>11.586542735496201</v>
          </cell>
          <cell r="I19">
            <v>11.743190343367116</v>
          </cell>
          <cell r="J19">
            <v>11.820484099109409</v>
          </cell>
          <cell r="K19">
            <v>11.875322708342495</v>
          </cell>
          <cell r="L19">
            <v>11.887345304413049</v>
          </cell>
          <cell r="M19">
            <v>11.910642322531013</v>
          </cell>
          <cell r="N19">
            <v>11.903024532842261</v>
          </cell>
          <cell r="O19">
            <v>11.81198520728057</v>
          </cell>
          <cell r="P19">
            <v>11.86175798467851</v>
          </cell>
          <cell r="Q19">
            <v>11.722718145085722</v>
          </cell>
        </row>
        <row r="21">
          <cell r="D21">
            <v>3041209</v>
          </cell>
          <cell r="E21">
            <v>2909827</v>
          </cell>
          <cell r="F21">
            <v>2971711</v>
          </cell>
          <cell r="G21">
            <v>3105197</v>
          </cell>
          <cell r="H21">
            <v>3055045</v>
          </cell>
          <cell r="I21">
            <v>3395094</v>
          </cell>
          <cell r="J21">
            <v>3600256</v>
          </cell>
          <cell r="K21">
            <v>3696118</v>
          </cell>
          <cell r="L21">
            <v>3731847</v>
          </cell>
          <cell r="M21">
            <v>3996991</v>
          </cell>
          <cell r="N21">
            <v>3929309</v>
          </cell>
          <cell r="O21">
            <v>4175136.757571632</v>
          </cell>
          <cell r="P21">
            <v>3892572</v>
          </cell>
          <cell r="Q21">
            <v>3980467.5931583713</v>
          </cell>
        </row>
        <row r="23">
          <cell r="D23">
            <v>1408184</v>
          </cell>
          <cell r="E23">
            <v>1442379</v>
          </cell>
          <cell r="F23">
            <v>1516543</v>
          </cell>
          <cell r="G23">
            <v>1596455</v>
          </cell>
          <cell r="H23">
            <v>1702041</v>
          </cell>
          <cell r="I23">
            <v>1715470</v>
          </cell>
          <cell r="J23">
            <v>1845190</v>
          </cell>
          <cell r="K23">
            <v>1852441</v>
          </cell>
          <cell r="L23">
            <v>1830591</v>
          </cell>
          <cell r="M23">
            <v>1854717</v>
          </cell>
          <cell r="N23">
            <v>1855487</v>
          </cell>
          <cell r="O23">
            <v>1752443.4448473868</v>
          </cell>
          <cell r="P23">
            <v>1722783</v>
          </cell>
          <cell r="Q23">
            <v>1626369.6652081211</v>
          </cell>
        </row>
        <row r="30">
          <cell r="D30">
            <v>47230.748787635297</v>
          </cell>
          <cell r="E30">
            <v>47101.966898068298</v>
          </cell>
          <cell r="F30">
            <v>55572.134390220002</v>
          </cell>
          <cell r="G30">
            <v>54199</v>
          </cell>
          <cell r="H30">
            <v>54797</v>
          </cell>
          <cell r="I30">
            <v>56471</v>
          </cell>
          <cell r="J30">
            <v>60007</v>
          </cell>
          <cell r="K30">
            <v>57249.097699796388</v>
          </cell>
          <cell r="L30">
            <v>58034</v>
          </cell>
          <cell r="M30">
            <v>59894.281200000005</v>
          </cell>
          <cell r="N30">
            <v>62323</v>
          </cell>
          <cell r="O30">
            <v>61867.004292645965</v>
          </cell>
          <cell r="P30">
            <v>59292</v>
          </cell>
          <cell r="Q30">
            <v>58529.475223214788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10090</v>
          </cell>
          <cell r="K31">
            <v>9160.6011426036166</v>
          </cell>
          <cell r="L31">
            <v>10618.876095118898</v>
          </cell>
          <cell r="M31">
            <v>11381.2816</v>
          </cell>
          <cell r="N31">
            <v>12847.145604395604</v>
          </cell>
          <cell r="O31">
            <v>13979.718857758744</v>
          </cell>
          <cell r="P31">
            <v>12567</v>
          </cell>
          <cell r="Q31">
            <v>13171.627775458608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529.8075719649562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2.5011102587912308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D34">
            <v>193.68212499999998</v>
          </cell>
          <cell r="E34">
            <v>288.33648507500004</v>
          </cell>
          <cell r="F34">
            <v>333.222095325</v>
          </cell>
          <cell r="G34">
            <v>402.75373304999999</v>
          </cell>
          <cell r="H34">
            <v>590.12787500000002</v>
          </cell>
          <cell r="I34">
            <v>753</v>
          </cell>
          <cell r="J34">
            <v>814</v>
          </cell>
          <cell r="K34">
            <v>959.34025711033462</v>
          </cell>
          <cell r="L34">
            <v>919</v>
          </cell>
          <cell r="M34">
            <v>875</v>
          </cell>
          <cell r="N34">
            <v>794</v>
          </cell>
          <cell r="O34">
            <v>973.13717286732083</v>
          </cell>
          <cell r="P34">
            <v>978.72347098797695</v>
          </cell>
          <cell r="Q34">
            <v>1102.3107839172321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5.8016551939924915E-2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1.6920270337922405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390.06517907162186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D38">
            <v>5266.0473835977509</v>
          </cell>
          <cell r="E38">
            <v>9039.0042020480741</v>
          </cell>
          <cell r="F38">
            <v>11222.676908150001</v>
          </cell>
          <cell r="G38">
            <v>12582.396527006249</v>
          </cell>
          <cell r="H38">
            <v>13185.95955625</v>
          </cell>
          <cell r="I38">
            <v>15969</v>
          </cell>
          <cell r="J38">
            <v>6832</v>
          </cell>
          <cell r="K38">
            <v>9617.0186615800703</v>
          </cell>
          <cell r="L38">
            <v>8900</v>
          </cell>
          <cell r="M38">
            <v>8868.366399999999</v>
          </cell>
          <cell r="N38">
            <v>9336.8543956043959</v>
          </cell>
          <cell r="O38">
            <v>11323.314782340249</v>
          </cell>
          <cell r="P38">
            <v>11427</v>
          </cell>
          <cell r="Q38">
            <v>12019.10067711607</v>
          </cell>
        </row>
      </sheetData>
      <sheetData sheetId="32"/>
      <sheetData sheetId="33"/>
      <sheetData sheetId="34"/>
      <sheetData sheetId="3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498A82-C2A1-4D13-8907-AC64D27B8A10}" name="Tabelle1" displayName="Tabelle1" ref="C4:R13" totalsRowShown="0" headerRowDxfId="30" dataDxfId="29" dataCellStyle="Komma">
  <autoFilter ref="C4:R13" xr:uid="{4A501FDD-FB24-4780-8E59-CD4C093299C1}"/>
  <tableColumns count="16">
    <tableColumn id="1" xr3:uid="{4C0C0822-8675-4EC2-BED4-66CE83FF52DF}" name="Bezeichnung"/>
    <tableColumn id="2" xr3:uid="{7166EBC2-7217-4269-8DA2-0C4AB31D1554}" name="Einheit"/>
    <tableColumn id="3" xr3:uid="{FC471A99-02BF-44E4-8E5B-C27AA7B40E45}" name="2010" dataDxfId="28" dataCellStyle="Komma"/>
    <tableColumn id="4" xr3:uid="{6E0E56B3-6962-4691-A75C-7CE458290659}" name="2011" dataDxfId="27" dataCellStyle="Komma"/>
    <tableColumn id="5" xr3:uid="{A5EA292D-8460-45D9-97BC-B2644B08AE61}" name="2012" dataDxfId="26" dataCellStyle="Komma"/>
    <tableColumn id="6" xr3:uid="{E98FAE04-9996-451B-9158-142F7912BE7B}" name="2013" dataDxfId="25" dataCellStyle="Komma"/>
    <tableColumn id="7" xr3:uid="{FEDCC187-95D5-4F9E-9C4A-0D1CDD6140E8}" name="2014" dataDxfId="24" dataCellStyle="Komma"/>
    <tableColumn id="8" xr3:uid="{78423342-6AE7-4540-A7E9-8C128A572AAB}" name="2015" dataDxfId="23" dataCellStyle="Komma"/>
    <tableColumn id="9" xr3:uid="{20A11585-2D20-4712-940E-D5D3E1096B97}" name="2016" dataDxfId="22" dataCellStyle="Komma"/>
    <tableColumn id="10" xr3:uid="{88E07CB8-2E19-41B0-A4FE-EDAD31B363A5}" name="2017" dataDxfId="21" dataCellStyle="Komma"/>
    <tableColumn id="11" xr3:uid="{D2A6E886-4950-44F1-B936-0EA59B74AD01}" name="2018" dataDxfId="20" dataCellStyle="Komma"/>
    <tableColumn id="12" xr3:uid="{D1277431-3250-40E8-8280-76A6503919D3}" name="2019" dataDxfId="19" dataCellStyle="Komma"/>
    <tableColumn id="13" xr3:uid="{E32BE86E-205C-4E1C-A443-A455D29FDE6F}" name="2020" dataDxfId="18" dataCellStyle="Komma"/>
    <tableColumn id="14" xr3:uid="{E448F19A-340B-4824-8A3F-EDC51F5C8BBA}" name="2021" dataDxfId="17" dataCellStyle="Komma"/>
    <tableColumn id="15" xr3:uid="{D8C1A5DE-2416-43A5-BA91-07FFB3543ABD}" name="2022" dataDxfId="16" dataCellStyle="Komma"/>
    <tableColumn id="16" xr3:uid="{B3DC59C1-7D13-4683-B3BC-A67F612E361F}" name="2023" dataDxfId="15" dataCellStyle="Komma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F430B60-176A-48EF-9C45-6E0B3CF9EF5F}" name="Tabelle2" displayName="Tabelle2" ref="C15:R18" totalsRowShown="0" headerRowDxfId="14">
  <autoFilter ref="C15:R18" xr:uid="{9A46EDCA-ED92-45D5-ADEC-25A60066933E}"/>
  <tableColumns count="16">
    <tableColumn id="1" xr3:uid="{184D0EBD-ACC9-4BB7-B83F-2CE6FCC7D5F5}" name="Spezifische Kennwerte pro Tonne Abfall"/>
    <tableColumn id="2" xr3:uid="{5B5D1889-003F-4A3B-B665-EBD13548AEA3}" name="Einheit"/>
    <tableColumn id="3" xr3:uid="{E7FD6D40-A5EA-4E92-9319-6B0CA97E2F6F}" name="2010" dataDxfId="13"/>
    <tableColumn id="4" xr3:uid="{8179AF4F-EBC5-49A9-951E-C1551741861B}" name="2011" dataDxfId="12"/>
    <tableColumn id="5" xr3:uid="{2A534597-7A53-4422-B349-C124F5130354}" name="2012" dataDxfId="11"/>
    <tableColumn id="6" xr3:uid="{917560FF-3765-4482-95B6-509287747CDA}" name="2013" dataDxfId="10"/>
    <tableColumn id="7" xr3:uid="{C124FDDD-5F2E-4D75-935E-1DD4807BDC49}" name="2014" dataDxfId="9"/>
    <tableColumn id="8" xr3:uid="{24076161-E791-4723-A63A-C4273130B8A2}" name="2015" dataDxfId="8"/>
    <tableColumn id="9" xr3:uid="{E96F76C2-1851-4C85-B6A7-948D14A03AE3}" name="2016" dataDxfId="7"/>
    <tableColumn id="10" xr3:uid="{68B8538D-131A-47DF-BC13-2C2FCF6DEE2B}" name="2017" dataDxfId="6"/>
    <tableColumn id="11" xr3:uid="{1B5948E4-1E62-4424-9787-342D6A0F9235}" name="2018" dataDxfId="5"/>
    <tableColumn id="12" xr3:uid="{E4853727-7E30-4DE4-B054-D42EB2D3C9C8}" name="2019" dataDxfId="4"/>
    <tableColumn id="13" xr3:uid="{C7EF5D63-312D-42A9-BA06-6C5C69C954D7}" name="2020" dataDxfId="3"/>
    <tableColumn id="14" xr3:uid="{903C45D5-3D70-4423-A0FB-B6709EC35138}" name="2021" dataDxfId="2"/>
    <tableColumn id="15" xr3:uid="{2E8279BB-4F08-436A-88CE-A37E38EC0086}" name="2022" dataDxfId="1"/>
    <tableColumn id="16" xr3:uid="{D7BA433A-932A-458B-8BBC-2CE848FAF2DC}" name="2023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7549D-ACAD-4693-9EE0-32A06713C1DC}">
  <sheetPr>
    <pageSetUpPr fitToPage="1"/>
  </sheetPr>
  <dimension ref="C2:R18"/>
  <sheetViews>
    <sheetView showGridLines="0" tabSelected="1" topLeftCell="B1" zoomScale="70" zoomScaleNormal="70" zoomScalePageLayoutView="80" workbookViewId="0">
      <selection activeCell="C36" sqref="C36"/>
    </sheetView>
  </sheetViews>
  <sheetFormatPr baseColWidth="10" defaultColWidth="8.88671875" defaultRowHeight="14.4" x14ac:dyDescent="0.3"/>
  <cols>
    <col min="3" max="3" width="62.5546875" customWidth="1"/>
    <col min="4" max="4" width="28" customWidth="1"/>
    <col min="5" max="17" width="13.6640625" customWidth="1"/>
    <col min="18" max="18" width="16.33203125" customWidth="1"/>
  </cols>
  <sheetData>
    <row r="2" spans="3:18" ht="18" x14ac:dyDescent="0.35">
      <c r="C2" s="1" t="s">
        <v>0</v>
      </c>
    </row>
    <row r="4" spans="3:18" ht="18" customHeight="1" x14ac:dyDescent="0.3">
      <c r="C4" s="2" t="s">
        <v>1</v>
      </c>
      <c r="D4" s="2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3" t="s">
        <v>15</v>
      </c>
      <c r="R4" s="3" t="s">
        <v>16</v>
      </c>
    </row>
    <row r="5" spans="3:18" ht="18" customHeight="1" x14ac:dyDescent="0.3">
      <c r="C5" t="s">
        <v>17</v>
      </c>
      <c r="D5" t="s">
        <v>18</v>
      </c>
      <c r="E5" s="4">
        <f>[1]D_CH!D19</f>
        <v>11.694022170225731</v>
      </c>
      <c r="F5" s="4">
        <f>[1]D_CH!E19</f>
        <v>11.751161221548463</v>
      </c>
      <c r="G5" s="4">
        <f>[1]D_CH!F19</f>
        <v>11.591369336769869</v>
      </c>
      <c r="H5" s="4">
        <f>[1]D_CH!G19</f>
        <v>11.468021545280111</v>
      </c>
      <c r="I5" s="4">
        <f>[1]D_CH!H19</f>
        <v>11.586542735496201</v>
      </c>
      <c r="J5" s="4">
        <f>[1]D_CH!I19</f>
        <v>11.743190343367116</v>
      </c>
      <c r="K5" s="4">
        <f>[1]D_CH!J19</f>
        <v>11.820484099109409</v>
      </c>
      <c r="L5" s="4">
        <f>[1]D_CH!K19</f>
        <v>11.875322708342495</v>
      </c>
      <c r="M5" s="4">
        <f>[1]D_CH!L19</f>
        <v>11.887345304413049</v>
      </c>
      <c r="N5" s="4">
        <f>[1]D_CH!M19</f>
        <v>11.910642322531013</v>
      </c>
      <c r="O5" s="4">
        <f>[1]D_CH!N19</f>
        <v>11.903024532842261</v>
      </c>
      <c r="P5" s="4">
        <f>[1]D_CH!O19</f>
        <v>11.81198520728057</v>
      </c>
      <c r="Q5" s="4">
        <f>[1]D_CH!P19</f>
        <v>11.86175798467851</v>
      </c>
      <c r="R5" s="4">
        <f>[1]D_CH!Q19</f>
        <v>11.722718145085722</v>
      </c>
    </row>
    <row r="6" spans="3:18" ht="18" customHeight="1" x14ac:dyDescent="0.3">
      <c r="C6" t="s">
        <v>19</v>
      </c>
      <c r="D6" t="s">
        <v>20</v>
      </c>
      <c r="E6" s="5">
        <f>[1]D_CH!D10</f>
        <v>3732303</v>
      </c>
      <c r="F6" s="5">
        <f>[1]D_CH!E10</f>
        <v>3748128</v>
      </c>
      <c r="G6" s="5">
        <f>[1]D_CH!F10</f>
        <v>3869788</v>
      </c>
      <c r="H6" s="5">
        <f>[1]D_CH!G10</f>
        <v>3794613</v>
      </c>
      <c r="I6" s="5">
        <f>[1]D_CH!H10</f>
        <v>3816753</v>
      </c>
      <c r="J6" s="5">
        <f>[1]D_CH!I10</f>
        <v>3889161</v>
      </c>
      <c r="K6" s="5">
        <f>[1]D_CH!J10</f>
        <v>4010006</v>
      </c>
      <c r="L6" s="5">
        <f>[1]D_CH!K10</f>
        <v>4011025.4168999996</v>
      </c>
      <c r="M6" s="5">
        <f>[1]D_CH!L10</f>
        <v>4041685</v>
      </c>
      <c r="N6" s="5">
        <f>[1]D_CH!M10</f>
        <v>4059376</v>
      </c>
      <c r="O6" s="5">
        <f>[1]D_CH!N10</f>
        <v>4071644</v>
      </c>
      <c r="P6" s="5">
        <f>[1]D_CH!O10</f>
        <v>4026665.0459200009</v>
      </c>
      <c r="Q6" s="5">
        <f>[1]D_CH!P10</f>
        <v>3854935</v>
      </c>
      <c r="R6" s="5">
        <f>[1]D_CH!Q10</f>
        <v>3920801.512000001</v>
      </c>
    </row>
    <row r="7" spans="3:18" ht="18" customHeight="1" x14ac:dyDescent="0.3">
      <c r="C7" s="6" t="s">
        <v>21</v>
      </c>
      <c r="D7" t="s">
        <v>22</v>
      </c>
      <c r="E7" s="7">
        <f>[1]D_CH!D12</f>
        <v>181883</v>
      </c>
      <c r="F7" s="7">
        <f>[1]D_CH!E12</f>
        <v>189378</v>
      </c>
      <c r="G7" s="7">
        <f>[1]D_CH!F12</f>
        <v>181530</v>
      </c>
      <c r="H7" s="7">
        <f>[1]D_CH!G12</f>
        <v>185512</v>
      </c>
      <c r="I7" s="7">
        <f>[1]D_CH!H12</f>
        <v>158153</v>
      </c>
      <c r="J7" s="7">
        <f>[1]D_CH!I12</f>
        <v>131076</v>
      </c>
      <c r="K7" s="7">
        <f>[1]D_CH!J12</f>
        <v>105119</v>
      </c>
      <c r="L7" s="7">
        <f>[1]D_CH!K12</f>
        <v>98771.62</v>
      </c>
      <c r="M7" s="7">
        <f>[1]D_CH!L12</f>
        <v>109295</v>
      </c>
      <c r="N7" s="7">
        <f>[1]D_CH!M12</f>
        <v>99109</v>
      </c>
      <c r="O7" s="7">
        <f>[1]D_CH!N12</f>
        <v>99034</v>
      </c>
      <c r="P7" s="7">
        <f>[1]D_CH!O12</f>
        <v>99035.86</v>
      </c>
      <c r="Q7" s="7">
        <f>[1]D_CH!P12</f>
        <v>96729</v>
      </c>
      <c r="R7" s="7">
        <f>[1]D_CH!Q12</f>
        <v>97297.392000000007</v>
      </c>
    </row>
    <row r="8" spans="3:18" ht="18" customHeight="1" x14ac:dyDescent="0.3">
      <c r="C8" s="6" t="s">
        <v>23</v>
      </c>
      <c r="D8" t="s">
        <v>24</v>
      </c>
      <c r="E8" s="7">
        <f>[1]D_CH!D17</f>
        <v>3276739</v>
      </c>
      <c r="F8" s="7">
        <f>[1]D_CH!E17</f>
        <v>3242971</v>
      </c>
      <c r="G8" s="7">
        <f>[1]D_CH!F17</f>
        <v>3368380</v>
      </c>
      <c r="H8" s="7">
        <f>[1]D_CH!G17</f>
        <v>3318502</v>
      </c>
      <c r="I8" s="7">
        <f>[1]D_CH!H17</f>
        <v>3341384</v>
      </c>
      <c r="J8" s="7">
        <f>[1]D_CH!I17</f>
        <v>3374718</v>
      </c>
      <c r="K8" s="7">
        <f>[1]D_CH!J17</f>
        <v>3470786</v>
      </c>
      <c r="L8" s="7">
        <f>[1]D_CH!K17</f>
        <v>3461747.8368999995</v>
      </c>
      <c r="M8" s="7">
        <f>[1]D_CH!L17</f>
        <v>3481760</v>
      </c>
      <c r="N8" s="7">
        <f>[1]D_CH!M17</f>
        <v>3501751</v>
      </c>
      <c r="O8" s="7">
        <f>[1]D_CH!N17</f>
        <v>3513414</v>
      </c>
      <c r="P8" s="7">
        <f>[1]D_CH!O17</f>
        <v>3562561.3059200011</v>
      </c>
      <c r="Q8" s="7">
        <f>[1]D_CH!P17</f>
        <v>3424662</v>
      </c>
      <c r="R8" s="7">
        <f>[1]D_CH!Q17</f>
        <v>3501275.850000001</v>
      </c>
    </row>
    <row r="9" spans="3:18" ht="18" customHeight="1" x14ac:dyDescent="0.3">
      <c r="C9" s="6" t="s">
        <v>25</v>
      </c>
      <c r="D9" t="s">
        <v>26</v>
      </c>
      <c r="E9" s="7">
        <f>SUM([1]D_CH!D13:D16)</f>
        <v>273681</v>
      </c>
      <c r="F9" s="7">
        <f>SUM([1]D_CH!E13:E16)</f>
        <v>315779</v>
      </c>
      <c r="G9" s="7">
        <f>SUM([1]D_CH!F13:F16)</f>
        <v>319878</v>
      </c>
      <c r="H9" s="7">
        <f>SUM([1]D_CH!G13:G16)</f>
        <v>290599</v>
      </c>
      <c r="I9" s="7">
        <f>SUM([1]D_CH!H13:H16)</f>
        <v>317216</v>
      </c>
      <c r="J9" s="7">
        <f>SUM([1]D_CH!I13:I16)</f>
        <v>383367</v>
      </c>
      <c r="K9" s="7">
        <f>SUM([1]D_CH!J13:J16)</f>
        <v>434101</v>
      </c>
      <c r="L9" s="7">
        <f>SUM([1]D_CH!K13:K16)</f>
        <v>450505.96000000008</v>
      </c>
      <c r="M9" s="7">
        <f>SUM([1]D_CH!L13:L16)</f>
        <v>450630</v>
      </c>
      <c r="N9" s="7">
        <f>SUM([1]D_CH!M13:M16)</f>
        <v>458516</v>
      </c>
      <c r="O9" s="7">
        <f>SUM([1]D_CH!N13:N16)</f>
        <v>459196</v>
      </c>
      <c r="P9" s="7">
        <f>SUM([1]D_CH!O13:O16)</f>
        <v>365067.88</v>
      </c>
      <c r="Q9" s="7">
        <f>SUM([1]D_CH!P13:P16)</f>
        <v>333544</v>
      </c>
      <c r="R9" s="7">
        <f>SUM([1]D_CH!Q13:Q16)</f>
        <v>322228.27</v>
      </c>
    </row>
    <row r="10" spans="3:18" ht="18" customHeight="1" x14ac:dyDescent="0.3">
      <c r="C10" t="s">
        <v>27</v>
      </c>
      <c r="D10" t="s">
        <v>28</v>
      </c>
      <c r="E10" s="5">
        <f>[1]D_CH!D23</f>
        <v>1408184</v>
      </c>
      <c r="F10" s="5">
        <f>[1]D_CH!E23</f>
        <v>1442379</v>
      </c>
      <c r="G10" s="5">
        <f>[1]D_CH!F23</f>
        <v>1516543</v>
      </c>
      <c r="H10" s="5">
        <f>[1]D_CH!G23</f>
        <v>1596455</v>
      </c>
      <c r="I10" s="5">
        <f>[1]D_CH!H23</f>
        <v>1702041</v>
      </c>
      <c r="J10" s="5">
        <f>[1]D_CH!I23</f>
        <v>1715470</v>
      </c>
      <c r="K10" s="5">
        <f>[1]D_CH!J23</f>
        <v>1845190</v>
      </c>
      <c r="L10" s="5">
        <f>[1]D_CH!K23</f>
        <v>1852441</v>
      </c>
      <c r="M10" s="5">
        <f>[1]D_CH!L23</f>
        <v>1830591</v>
      </c>
      <c r="N10" s="5">
        <f>[1]D_CH!M23</f>
        <v>1854717</v>
      </c>
      <c r="O10" s="5">
        <f>[1]D_CH!N23</f>
        <v>1855487</v>
      </c>
      <c r="P10" s="5">
        <f>[1]D_CH!O23</f>
        <v>1752443.4448473868</v>
      </c>
      <c r="Q10" s="5">
        <f>[1]D_CH!P23</f>
        <v>1722783</v>
      </c>
      <c r="R10" s="5">
        <f>[1]D_CH!Q23</f>
        <v>1626369.6652081211</v>
      </c>
    </row>
    <row r="11" spans="3:18" ht="18" customHeight="1" x14ac:dyDescent="0.3">
      <c r="C11" t="s">
        <v>29</v>
      </c>
      <c r="D11" t="s">
        <v>28</v>
      </c>
      <c r="E11" s="5">
        <f>[1]D_CH!D21</f>
        <v>3041209</v>
      </c>
      <c r="F11" s="5">
        <f>[1]D_CH!E21</f>
        <v>2909827</v>
      </c>
      <c r="G11" s="5">
        <f>[1]D_CH!F21</f>
        <v>2971711</v>
      </c>
      <c r="H11" s="5">
        <f>[1]D_CH!G21</f>
        <v>3105197</v>
      </c>
      <c r="I11" s="5">
        <f>[1]D_CH!H21</f>
        <v>3055045</v>
      </c>
      <c r="J11" s="5">
        <f>[1]D_CH!I21</f>
        <v>3395094</v>
      </c>
      <c r="K11" s="5">
        <f>[1]D_CH!J21</f>
        <v>3600256</v>
      </c>
      <c r="L11" s="5">
        <f>[1]D_CH!K21</f>
        <v>3696118</v>
      </c>
      <c r="M11" s="5">
        <f>[1]D_CH!L21</f>
        <v>3731847</v>
      </c>
      <c r="N11" s="5">
        <f>[1]D_CH!M21</f>
        <v>3996991</v>
      </c>
      <c r="O11" s="5">
        <f>[1]D_CH!N21</f>
        <v>3929309</v>
      </c>
      <c r="P11" s="5">
        <f>[1]D_CH!O21</f>
        <v>4175136.757571632</v>
      </c>
      <c r="Q11" s="5">
        <f>[1]D_CH!P21</f>
        <v>3892572</v>
      </c>
      <c r="R11" s="5">
        <f>[1]D_CH!Q21</f>
        <v>3980467.5931583713</v>
      </c>
    </row>
    <row r="12" spans="3:18" ht="18" customHeight="1" x14ac:dyDescent="0.3">
      <c r="C12" t="s">
        <v>30</v>
      </c>
      <c r="D12" t="s">
        <v>31</v>
      </c>
      <c r="E12" s="5">
        <f>[1]D_CH!D30</f>
        <v>47230.748787635297</v>
      </c>
      <c r="F12" s="5">
        <f>[1]D_CH!E30</f>
        <v>47101.966898068298</v>
      </c>
      <c r="G12" s="5">
        <f>[1]D_CH!F30</f>
        <v>55572.134390220002</v>
      </c>
      <c r="H12" s="5">
        <f>[1]D_CH!G30</f>
        <v>54199</v>
      </c>
      <c r="I12" s="5">
        <f>[1]D_CH!H30</f>
        <v>54797</v>
      </c>
      <c r="J12" s="5">
        <f>[1]D_CH!I30</f>
        <v>56471</v>
      </c>
      <c r="K12" s="5">
        <f>[1]D_CH!J30</f>
        <v>60007</v>
      </c>
      <c r="L12" s="5">
        <f>[1]D_CH!K30</f>
        <v>57249.097699796388</v>
      </c>
      <c r="M12" s="5">
        <f>[1]D_CH!L30</f>
        <v>58034</v>
      </c>
      <c r="N12" s="5">
        <f>[1]D_CH!M30</f>
        <v>59894.281200000005</v>
      </c>
      <c r="O12" s="5">
        <f>[1]D_CH!N30</f>
        <v>62323</v>
      </c>
      <c r="P12" s="5">
        <f>[1]D_CH!O30</f>
        <v>61867.004292645965</v>
      </c>
      <c r="Q12" s="5">
        <f>[1]D_CH!P30</f>
        <v>59292</v>
      </c>
      <c r="R12" s="5">
        <f>[1]D_CH!Q30</f>
        <v>58529.475223214788</v>
      </c>
    </row>
    <row r="13" spans="3:18" ht="18" customHeight="1" x14ac:dyDescent="0.3">
      <c r="C13" t="s">
        <v>32</v>
      </c>
      <c r="D13" t="s">
        <v>31</v>
      </c>
      <c r="E13" s="5">
        <f>SUM([1]D_CH!D31:D38)</f>
        <v>5459.7295085977512</v>
      </c>
      <c r="F13" s="5">
        <f>SUM([1]D_CH!E31:E38)</f>
        <v>9327.3406871230745</v>
      </c>
      <c r="G13" s="5">
        <f>SUM([1]D_CH!F31:F38)</f>
        <v>11555.899003475</v>
      </c>
      <c r="H13" s="5">
        <f>SUM([1]D_CH!G31:G38)</f>
        <v>12985.150260056249</v>
      </c>
      <c r="I13" s="5">
        <f>SUM([1]D_CH!H31:H38)</f>
        <v>13776.08743125</v>
      </c>
      <c r="J13" s="5">
        <f>SUM([1]D_CH!I31:I38)</f>
        <v>16722</v>
      </c>
      <c r="K13" s="5">
        <f>SUM([1]D_CH!J31:J38)</f>
        <v>17736</v>
      </c>
      <c r="L13" s="5">
        <f>SUM([1]D_CH!K31:K38)</f>
        <v>19736.960061294019</v>
      </c>
      <c r="M13" s="5">
        <f>SUM([1]D_CH!L31:L38)</f>
        <v>21362</v>
      </c>
      <c r="N13" s="5">
        <f>SUM([1]D_CH!M31:M38)</f>
        <v>21124.648000000001</v>
      </c>
      <c r="O13" s="5">
        <f>SUM([1]D_CH!N31:N38)</f>
        <v>22978</v>
      </c>
      <c r="P13" s="5">
        <f>SUM([1]D_CH!O31:O38)</f>
        <v>26276.170812966313</v>
      </c>
      <c r="Q13" s="5">
        <f>SUM([1]D_CH!P31:P38)</f>
        <v>24972.723470987978</v>
      </c>
      <c r="R13" s="5">
        <f>SUM([1]D_CH!Q31:Q38)</f>
        <v>26293.03923649191</v>
      </c>
    </row>
    <row r="14" spans="3:18" ht="18" customHeight="1" x14ac:dyDescent="0.3"/>
    <row r="15" spans="3:18" ht="18" customHeight="1" x14ac:dyDescent="0.3">
      <c r="C15" s="2" t="s">
        <v>33</v>
      </c>
      <c r="D15" s="2" t="s">
        <v>2</v>
      </c>
      <c r="E15" s="3" t="s">
        <v>3</v>
      </c>
      <c r="F15" s="3" t="s">
        <v>4</v>
      </c>
      <c r="G15" s="3" t="s">
        <v>5</v>
      </c>
      <c r="H15" s="3" t="s">
        <v>6</v>
      </c>
      <c r="I15" s="3" t="s">
        <v>7</v>
      </c>
      <c r="J15" s="3" t="s">
        <v>8</v>
      </c>
      <c r="K15" s="3" t="s">
        <v>9</v>
      </c>
      <c r="L15" s="3" t="s">
        <v>10</v>
      </c>
      <c r="M15" s="3" t="s">
        <v>11</v>
      </c>
      <c r="N15" s="3" t="s">
        <v>12</v>
      </c>
      <c r="O15" s="3" t="s">
        <v>13</v>
      </c>
      <c r="P15" s="3" t="s">
        <v>14</v>
      </c>
      <c r="Q15" s="3" t="s">
        <v>15</v>
      </c>
      <c r="R15" s="2" t="s">
        <v>16</v>
      </c>
    </row>
    <row r="16" spans="3:18" ht="18" customHeight="1" x14ac:dyDescent="0.3">
      <c r="C16" t="s">
        <v>34</v>
      </c>
      <c r="D16" t="s">
        <v>35</v>
      </c>
      <c r="E16" s="8">
        <f>E10/E6</f>
        <v>0.37729626989019915</v>
      </c>
      <c r="F16" s="8">
        <f>F10/F6</f>
        <v>0.38482650539149144</v>
      </c>
      <c r="G16" s="8">
        <f>G10/G6</f>
        <v>0.39189304427012539</v>
      </c>
      <c r="H16" s="8">
        <f>H10/H6</f>
        <v>0.42071615735254164</v>
      </c>
      <c r="I16" s="8">
        <f>I10/I6</f>
        <v>0.44593951979601509</v>
      </c>
      <c r="J16" s="8">
        <f>J10/J6</f>
        <v>0.44108999344588717</v>
      </c>
      <c r="K16" s="8">
        <f>K10/K6</f>
        <v>0.46014644367115659</v>
      </c>
      <c r="L16" s="8">
        <f>L10/L6</f>
        <v>0.46183726290911808</v>
      </c>
      <c r="M16" s="8">
        <f>M10/M6</f>
        <v>0.45292767744146317</v>
      </c>
      <c r="N16" s="8">
        <f>N10/N6</f>
        <v>0.45689706989448625</v>
      </c>
      <c r="O16" s="8">
        <f>O10/O6</f>
        <v>0.45570953649189372</v>
      </c>
      <c r="P16" s="8">
        <f>P10/P6</f>
        <v>0.43520963995330125</v>
      </c>
      <c r="Q16" s="8">
        <f>Q10/Q6</f>
        <v>0.44690325517810287</v>
      </c>
      <c r="R16" s="8">
        <f>R10/R6</f>
        <v>0.41480540655538306</v>
      </c>
    </row>
    <row r="17" spans="3:18" ht="18" customHeight="1" x14ac:dyDescent="0.3">
      <c r="C17" t="s">
        <v>36</v>
      </c>
      <c r="D17" t="s">
        <v>35</v>
      </c>
      <c r="E17" s="8">
        <f>E11/E6</f>
        <v>0.81483443332441119</v>
      </c>
      <c r="F17" s="8">
        <f>F11/F6</f>
        <v>0.77634141630168452</v>
      </c>
      <c r="G17" s="8">
        <f>G11/G6</f>
        <v>0.76792604659480057</v>
      </c>
      <c r="H17" s="8">
        <f>H11/H6</f>
        <v>0.81831717753562749</v>
      </c>
      <c r="I17" s="8">
        <f>I11/I6</f>
        <v>0.80043036581093929</v>
      </c>
      <c r="J17" s="8">
        <f>J11/J6</f>
        <v>0.8729630889541472</v>
      </c>
      <c r="K17" s="8">
        <f>K11/K6</f>
        <v>0.89781810800283091</v>
      </c>
      <c r="L17" s="8">
        <f>L11/L6</f>
        <v>0.92148954839000197</v>
      </c>
      <c r="M17" s="8">
        <f>M11/M6</f>
        <v>0.92333939928519915</v>
      </c>
      <c r="N17" s="8">
        <f>N11/N6</f>
        <v>0.98463187445558131</v>
      </c>
      <c r="O17" s="8">
        <f>O11/O6</f>
        <v>0.96504237600340304</v>
      </c>
      <c r="P17" s="8">
        <f>P11/P6</f>
        <v>1.0368721286619231</v>
      </c>
      <c r="Q17" s="8">
        <f>Q11/Q6</f>
        <v>1.0097633293427775</v>
      </c>
      <c r="R17" s="8">
        <f>R11/R6</f>
        <v>1.0152178275221933</v>
      </c>
    </row>
    <row r="18" spans="3:18" ht="18" customHeight="1" x14ac:dyDescent="0.3">
      <c r="C18" t="s">
        <v>37</v>
      </c>
      <c r="D18" t="s">
        <v>38</v>
      </c>
      <c r="E18" s="9">
        <f>1000*(E12+E13)/E6</f>
        <v>14.117417127235663</v>
      </c>
      <c r="F18" s="9">
        <f>1000*(F12+F13)/F6</f>
        <v>15.05533097727489</v>
      </c>
      <c r="G18" s="9">
        <f>1000*(G12+G13)/G6</f>
        <v>17.346695321215275</v>
      </c>
      <c r="H18" s="9">
        <f>1000*(H12+H13)/H6</f>
        <v>17.705138906143066</v>
      </c>
      <c r="I18" s="9">
        <f>1000*(I12+I13)/I6</f>
        <v>17.966341398369241</v>
      </c>
      <c r="J18" s="9">
        <f>1000*(J12+J13)/J6</f>
        <v>18.819740298743096</v>
      </c>
      <c r="K18" s="9">
        <f>1000*(K12+K13)/K6</f>
        <v>19.387252787152939</v>
      </c>
      <c r="L18" s="9">
        <f>1000*(L12+L13)/L6</f>
        <v>19.193610052112458</v>
      </c>
      <c r="M18" s="9">
        <f>1000*(M12+M13)/M6</f>
        <v>19.644282025937201</v>
      </c>
      <c r="N18" s="9">
        <f>1000*(N12+N13)/N6</f>
        <v>19.958468789291757</v>
      </c>
      <c r="O18" s="9">
        <f>1000*(O12+O13)/O6</f>
        <v>20.950014293980516</v>
      </c>
      <c r="P18" s="9">
        <f>1000*(P12+P13)/P6</f>
        <v>21.889870178033043</v>
      </c>
      <c r="Q18" s="9">
        <f>1000*(Q12+Q13)/Q6</f>
        <v>21.858921997644057</v>
      </c>
      <c r="R18" s="9">
        <f>1000*(R12+R13)/R6</f>
        <v>21.633973104759065</v>
      </c>
    </row>
  </sheetData>
  <pageMargins left="0.7" right="0.7" top="0.75" bottom="0.75" header="0.3" footer="0.3"/>
  <pageSetup paperSize="9" scale="43" orientation="landscape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FDE64B782E7F45AEDA33DEF107BFBC" ma:contentTypeVersion="19" ma:contentTypeDescription="Ein neues Dokument erstellen." ma:contentTypeScope="" ma:versionID="743bc6107399ff001aa1173d89eb2117">
  <xsd:schema xmlns:xsd="http://www.w3.org/2001/XMLSchema" xmlns:xs="http://www.w3.org/2001/XMLSchema" xmlns:p="http://schemas.microsoft.com/office/2006/metadata/properties" xmlns:ns2="68abe706-b5b0-49db-a0d9-06666663c5c6" xmlns:ns3="92271614-e70c-43f9-aa37-5815e65cd0aa" xmlns:ns4="80d43d03-d0c3-4454-b39a-3904e7d9f24f" targetNamespace="http://schemas.microsoft.com/office/2006/metadata/properties" ma:root="true" ma:fieldsID="0e5b2ac951bd83b2bbc6b2b81bbccb5f" ns2:_="" ns3:_="" ns4:_="">
    <xsd:import namespace="68abe706-b5b0-49db-a0d9-06666663c5c6"/>
    <xsd:import namespace="92271614-e70c-43f9-aa37-5815e65cd0aa"/>
    <xsd:import namespace="80d43d03-d0c3-4454-b39a-3904e7d9f2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be706-b5b0-49db-a0d9-06666663c5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Freigabehinweishash" ma:internalName="SharingHintHash" ma:readOnly="true">
      <xsd:simpleType>
        <xsd:restriction base="dms:Text"/>
      </xsd:simpleType>
    </xsd:element>
    <xsd:element name="SharedWithDetails" ma:index="10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71614-e70c-43f9-aa37-5815e65cd0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60afc3ac-de02-46c6-84d7-3079a75e4b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43d03-d0c3-4454-b39a-3904e7d9f24f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556b0420-76c8-4fa8-8be6-fd9983071003}" ma:internalName="TaxCatchAll" ma:showField="CatchAllData" ma:web="80d43d03-d0c3-4454-b39a-3904e7d9f2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271614-e70c-43f9-aa37-5815e65cd0aa">
      <Terms xmlns="http://schemas.microsoft.com/office/infopath/2007/PartnerControls"/>
    </lcf76f155ced4ddcb4097134ff3c332f>
    <TaxCatchAll xmlns="80d43d03-d0c3-4454-b39a-3904e7d9f24f" xsi:nil="true"/>
  </documentManagement>
</p:properties>
</file>

<file path=customXml/itemProps1.xml><?xml version="1.0" encoding="utf-8"?>
<ds:datastoreItem xmlns:ds="http://schemas.openxmlformats.org/officeDocument/2006/customXml" ds:itemID="{9B1BAF83-D0F5-48BB-8817-7481AF3BBBBB}"/>
</file>

<file path=customXml/itemProps2.xml><?xml version="1.0" encoding="utf-8"?>
<ds:datastoreItem xmlns:ds="http://schemas.openxmlformats.org/officeDocument/2006/customXml" ds:itemID="{330E0054-59BA-463E-A4E2-63F9001224D5}"/>
</file>

<file path=customXml/itemProps3.xml><?xml version="1.0" encoding="utf-8"?>
<ds:datastoreItem xmlns:ds="http://schemas.openxmlformats.org/officeDocument/2006/customXml" ds:itemID="{DF064B10-5707-431B-990C-D70ECA4F95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Übersicht-Bericht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Quartier</dc:creator>
  <cp:lastModifiedBy>Robin Quartier</cp:lastModifiedBy>
  <dcterms:created xsi:type="dcterms:W3CDTF">2024-09-13T07:09:54Z</dcterms:created>
  <dcterms:modified xsi:type="dcterms:W3CDTF">2024-09-13T07:12:56Z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0x010100FDFDE64B782E7F45AEDA33DEF107BFBC</vt:lpwstr>
  </property>
</Properties>
</file>