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eleggen in BV of Privé | Calcu" sheetId="1" r:id="rId4"/>
  </sheets>
  <definedNames/>
  <calcPr/>
</workbook>
</file>

<file path=xl/sharedStrings.xml><?xml version="1.0" encoding="utf-8"?>
<sst xmlns="http://schemas.openxmlformats.org/spreadsheetml/2006/main" count="74" uniqueCount="68">
  <si>
    <t>Beleggen in BV of Privé | Calculator</t>
  </si>
  <si>
    <t>Invulinstructie</t>
  </si>
  <si>
    <t>Toelichting</t>
  </si>
  <si>
    <t>Invulvelden</t>
  </si>
  <si>
    <t>Met welk bedrag wil je beleggen in je BV?</t>
  </si>
  <si>
    <t>Het vermogen in je BV waarmee je wilt gaan beleggen</t>
  </si>
  <si>
    <t>Hoeveel jaar wil je gaan beleggen?</t>
  </si>
  <si>
    <t>Rekensheet kan tot maximaal 10 jaar berekenen</t>
  </si>
  <si>
    <t>Rendement op beleggen</t>
  </si>
  <si>
    <t>Het rendement staat in dit voorbeeld op het verwachte rendement van Peaks Portfolio Avontuurlijk van 6,9%</t>
  </si>
  <si>
    <t>Fiscaal partners</t>
  </si>
  <si>
    <t>Kies 'Ja', als je fiscaal partners bent, 'Nee' als je alleenstaand bent</t>
  </si>
  <si>
    <t>Nee</t>
  </si>
  <si>
    <t>Bestaand Box 3 vermogen groter dan €57.684 (alleenstaanden, vrijstelling 2025) of €115.368 (fiscaal partners, vrijstelling 2025)?</t>
  </si>
  <si>
    <t>Aanname dat als het antwoord "Nee" is de volledige vrijstelling gebruikt kan worden!</t>
  </si>
  <si>
    <t>Ja</t>
  </si>
  <si>
    <t>De gemiddelde winst die je BV maakt op jaarbasis (exclusief rendement van de belegging)</t>
  </si>
  <si>
    <t>Het tarief van de vennootschapsbelasting is afhankelijk van de winst die je maakt. Tot een bedrag van €200.000 aan winst, betaal je 19% vennootschapsbelasting. Over winst boven de €200.000 betaal je 25,8% vennootschapsbelasting (tarieven 2025)</t>
  </si>
  <si>
    <r>
      <rPr>
        <rFont val="Arial"/>
        <b/>
        <color theme="1"/>
        <sz val="13.0"/>
      </rPr>
      <t>Uitkomst |</t>
    </r>
    <r>
      <rPr>
        <rFont val="Arial"/>
        <b/>
        <color theme="1"/>
        <sz val="20.0"/>
      </rPr>
      <t xml:space="preserve"> </t>
    </r>
    <r>
      <rPr>
        <rFont val="Arial"/>
        <b val="0"/>
        <color theme="1"/>
        <sz val="11.0"/>
      </rPr>
      <t>Opbrengst na 10 jaar als je het geld naar privé haalt:</t>
    </r>
  </si>
  <si>
    <t>Beleggen in BV</t>
  </si>
  <si>
    <t>Beleggen in Privé</t>
  </si>
  <si>
    <r>
      <rPr>
        <rFont val="Arial"/>
        <b/>
        <color rgb="FF434343"/>
        <sz val="11.0"/>
      </rPr>
      <t>Disclaimer</t>
    </r>
    <r>
      <rPr>
        <rFont val="Arial"/>
        <color rgb="FF434343"/>
        <sz val="11.0"/>
      </rPr>
      <t xml:space="preserve">: deze rekentool hebben we zorgvuldig ontwikkeld. De tool is bedoeld als hulpmiddel om inzicht te krijgen wanneer beleggen via je BV of in privé fiscaal voordeliger kan zijn. Peaks aanvaart geen aansprakelijkheid voor fouten of onvolledigheden in de tool. De tool is verder algemeen van aard en houdt geen rekening met je specifieke persoonlijke situatie. De tool is dan ook niet bedoeld om je persoonlijk financieel of fiscaal advies te geven of alle informatie die daarvoor nodig is. Je kan daarom geen rechten ontlenen aan de tool en je bent zelf verantwoordelijk voor de afwegingen die je maakt op basis van de uitkomsten en je fiscale aangifte. Tot slot zijn de gebruikte belastingpercentages en vrijstellingen gebaseerd op het jaar 2025. Deze waarden kunnen en zullen waarschijnlijk wijzigen in de toekomst door aanpassingen van de overheid in het Nederlandse belastingstelsel. De tool houdt hier geen rekening mee. Beleggen kent risico's, je kunt (een deel van) je inleg verliezen. </t>
    </r>
  </si>
  <si>
    <t>Berekening in detail</t>
  </si>
  <si>
    <t>1. Beleggen via je BV</t>
  </si>
  <si>
    <t>2. Beleggen in Privé</t>
  </si>
  <si>
    <r>
      <rPr>
        <rFont val="Arial"/>
        <b/>
        <color theme="1"/>
        <sz val="11.0"/>
      </rPr>
      <t>Stap 1:</t>
    </r>
    <r>
      <rPr>
        <rFont val="Arial"/>
        <color theme="1"/>
        <sz val="11.0"/>
      </rPr>
      <t xml:space="preserve"> Je belegt via je je BV en verkoopt je beleggingen pas op het einde van de looptijd</t>
    </r>
  </si>
  <si>
    <r>
      <rPr>
        <rFont val="Arial"/>
        <b/>
        <color theme="1"/>
        <sz val="11.0"/>
      </rPr>
      <t>Stap 1:</t>
    </r>
    <r>
      <rPr>
        <rFont val="Arial"/>
        <color theme="1"/>
        <sz val="11.0"/>
      </rPr>
      <t xml:space="preserve"> je haalt het geld uit je BV naar privé (winstuitkering) en betaalt daar dividendbelasting over</t>
    </r>
  </si>
  <si>
    <t>Jaar</t>
  </si>
  <si>
    <t>Waarde begin jaar</t>
  </si>
  <si>
    <t>Rendement</t>
  </si>
  <si>
    <t>Belasting</t>
  </si>
  <si>
    <t>Waarde einde jaar</t>
  </si>
  <si>
    <t>Winstuitkering naar prive</t>
  </si>
  <si>
    <t>Dividendbelasting</t>
  </si>
  <si>
    <t>Netto over in prive</t>
  </si>
  <si>
    <r>
      <rPr>
        <rFont val="Arial"/>
        <b/>
        <color theme="1"/>
        <sz val="11.0"/>
      </rPr>
      <t>Stap 2:</t>
    </r>
    <r>
      <rPr>
        <rFont val="Arial"/>
        <color theme="1"/>
        <sz val="11.0"/>
      </rPr>
      <t xml:space="preserve"> je gaat het geld dat je netto overhoudt beleggen</t>
    </r>
  </si>
  <si>
    <t>Datum</t>
  </si>
  <si>
    <r>
      <rPr>
        <rFont val="Arial"/>
        <b/>
        <color theme="1"/>
        <sz val="11.0"/>
      </rPr>
      <t xml:space="preserve">Stap 2: </t>
    </r>
    <r>
      <rPr>
        <rFont val="Arial"/>
        <color theme="1"/>
        <sz val="11.0"/>
      </rPr>
      <t>Je verkoopt je beleggingen. Je realiseert winst en moet vennootsschapsbelasting over de winst betalen</t>
    </r>
  </si>
  <si>
    <t>Beginwaarde in de BV</t>
  </si>
  <si>
    <t>Eindwaarde in de BV</t>
  </si>
  <si>
    <t>Winst</t>
  </si>
  <si>
    <t>Vennootschapsbelasting over de winst</t>
  </si>
  <si>
    <r>
      <rPr>
        <rFont val="Arial"/>
        <b/>
        <color theme="1"/>
        <sz val="11.0"/>
      </rPr>
      <t>Stap 3:</t>
    </r>
    <r>
      <rPr>
        <rFont val="Arial"/>
        <color theme="1"/>
        <sz val="11.0"/>
      </rPr>
      <t xml:space="preserve"> eindwaarde in privé</t>
    </r>
  </si>
  <si>
    <t>Waarde na aftrek vennootschapsbelasting</t>
  </si>
  <si>
    <r>
      <rPr>
        <rFont val="Arial"/>
        <b/>
        <color theme="1"/>
        <sz val="11.0"/>
      </rPr>
      <t>Stap 3:</t>
    </r>
    <r>
      <rPr>
        <rFont val="Arial"/>
        <color theme="1"/>
        <sz val="11.0"/>
      </rPr>
      <t xml:space="preserve"> Je keert de netto eindwaarde over naar prive en betaalt daar dividendbelasting over</t>
    </r>
  </si>
  <si>
    <t>Eindwaarde in privé</t>
  </si>
  <si>
    <t>Waarde in privé na betalen dividendbelasting</t>
  </si>
  <si>
    <t>Aannames belasting</t>
  </si>
  <si>
    <t>Catagorie</t>
  </si>
  <si>
    <t>Variabelen 2025</t>
  </si>
  <si>
    <t>Vennootschapsbelasting tot en met €200.000</t>
  </si>
  <si>
    <t>Belasting die je BV betaalt over de winst tot en met €200.000</t>
  </si>
  <si>
    <t>Vennootschapsbelasting boven de €200.000</t>
  </si>
  <si>
    <t>Belasting die je BV betaalt over de winst boven de €200.000</t>
  </si>
  <si>
    <t>Grens hoge tarief vennootschapsbelasting</t>
  </si>
  <si>
    <t>Boven dit bedrag aan winst geldt het hoge tarief aan vennootschapsbelasting</t>
  </si>
  <si>
    <t xml:space="preserve">Tarief Box 2 - aanmerkelijk belang - schijf 1 </t>
  </si>
  <si>
    <t>Schijf 1 loopt tot een tot belastbaar inkomen van € 67.804 uit het aanmerkelijk belang. Je hebt een aanmerkelijk belang als je (samen met je partner) minimaal 5% van de aandelen of andere rechten in een vennootschap bezit.</t>
  </si>
  <si>
    <t>Tarief Box 2 - aanmerkelijk belang - schijf 2 - 2025</t>
  </si>
  <si>
    <t>Schijf 2 geldt vanaf een belastbaar inkomen van € 67.804 uit het aanmerkelijk belang. Je hebt een aanmerkelijk belang als je (samen met je partner) minimaal 5% van de aandelen of andere rechten in een vennootschap bezit.</t>
  </si>
  <si>
    <t xml:space="preserve">Grens hoge tarief Box2 </t>
  </si>
  <si>
    <t>Boven dit bedrag aan belastbaar inkomen uit aanmerkelijk belang geldt het hoge tarief box 2. Voor fiscaal partners gaan we uit van het dubbele bedrag.</t>
  </si>
  <si>
    <t>Fictieve rendement Beleggen Box 3 dat de Belastingdienst hanteert voor berekenen belasting Box 3</t>
  </si>
  <si>
    <t>De berekening van de belasting in Box 3 gaat uit van het fictieve rendement dat de Belastingdienst hanteert voor beleggingen of het werkelijk behaalde rendement als dat lager is dan het fictieve rendement</t>
  </si>
  <si>
    <t>Tarief Box 3 - inkomen uit vermogen</t>
  </si>
  <si>
    <t>Belasting die je betaalt over het inkomen (winst) uit je vermogen</t>
  </si>
  <si>
    <t>Vrijstelling Box 3</t>
  </si>
  <si>
    <t>Tot dit bedrag aan vermogen betaal je als alleenstaande of fiscaal partners geen belasting over je inkomen uit sparen en beleggen</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</si>
</sst>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2]\ #,##0"/>
    <numFmt numFmtId="165" formatCode="0.0%"/>
    <numFmt numFmtId="166" formatCode="&quot;€&quot;#,##0"/>
  </numFmts>
  <fonts count="20">
    <font>
      <sz val="10.0"/>
      <color rgb="FF000000"/>
      <name val="Arial"/>
      <scheme val="minor"/>
    </font>
    <font>
      <b/>
      <sz val="20.0"/>
      <color rgb="FFFFFFFF"/>
      <name val="Arial"/>
      <scheme val="minor"/>
    </font>
    <font>
      <sz val="16.0"/>
      <color rgb="FF000000"/>
      <name val="Arial"/>
      <scheme val="minor"/>
    </font>
    <font>
      <color theme="1"/>
      <name val="Arial"/>
      <scheme val="minor"/>
    </font>
    <font>
      <b/>
      <sz val="13.0"/>
      <color theme="1"/>
      <name val="Arial"/>
      <scheme val="minor"/>
    </font>
    <font/>
    <font>
      <b/>
      <sz val="13.0"/>
      <color theme="1"/>
      <name val="Arial"/>
    </font>
    <font>
      <color theme="1"/>
      <name val="Arial"/>
    </font>
    <font>
      <sz val="11.0"/>
      <color theme="1"/>
      <name val="Arial"/>
      <scheme val="minor"/>
    </font>
    <font>
      <sz val="11.0"/>
      <color theme="1"/>
      <name val="Arial"/>
    </font>
    <font>
      <b/>
      <sz val="20.0"/>
      <color theme="1"/>
      <name val="Arial"/>
      <scheme val="minor"/>
    </font>
    <font>
      <sz val="12.0"/>
      <color theme="1"/>
      <name val="Arial"/>
      <scheme val="minor"/>
    </font>
    <font>
      <sz val="10.0"/>
      <color rgb="FF000000"/>
      <name val="Arial"/>
    </font>
    <font>
      <sz val="11.0"/>
      <color rgb="FF434343"/>
      <name val="Arial"/>
    </font>
    <font>
      <sz val="9.0"/>
      <color rgb="FF000000"/>
      <name val="Arial"/>
    </font>
    <font>
      <sz val="15.0"/>
      <color rgb="FFFFFFFF"/>
      <name val="Arial"/>
      <scheme val="minor"/>
    </font>
    <font>
      <b/>
      <sz val="13.0"/>
      <color rgb="FF000000"/>
      <name val="Arial"/>
      <scheme val="minor"/>
    </font>
    <font>
      <b/>
      <color theme="1"/>
      <name val="Arial"/>
      <scheme val="minor"/>
    </font>
    <font>
      <b/>
      <sz val="11.0"/>
      <color theme="1"/>
      <name val="Arial"/>
      <scheme val="minor"/>
    </font>
    <font>
      <sz val="11.0"/>
      <color rgb="FF222222"/>
      <name val="Arial"/>
    </font>
  </fonts>
  <fills count="7">
    <fill>
      <patternFill patternType="none"/>
    </fill>
    <fill>
      <patternFill patternType="lightGray"/>
    </fill>
    <fill>
      <patternFill patternType="solid">
        <fgColor rgb="FFFFFFFF"/>
        <bgColor rgb="FFFFFFFF"/>
      </patternFill>
    </fill>
    <fill>
      <patternFill patternType="solid">
        <fgColor rgb="FFE4E4DC"/>
        <bgColor rgb="FFE4E4DC"/>
      </patternFill>
    </fill>
    <fill>
      <patternFill patternType="solid">
        <fgColor rgb="FFF4F4F1"/>
        <bgColor rgb="FFF4F4F1"/>
      </patternFill>
    </fill>
    <fill>
      <patternFill patternType="solid">
        <fgColor theme="0"/>
        <bgColor theme="0"/>
      </patternFill>
    </fill>
    <fill>
      <patternFill patternType="solid">
        <fgColor rgb="FF000000"/>
        <bgColor rgb="FF000000"/>
      </patternFill>
    </fill>
  </fills>
  <borders count="2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666666"/>
      </left>
      <top style="thin">
        <color rgb="FF666666"/>
      </top>
    </border>
    <border>
      <top style="thin">
        <color rgb="FF666666"/>
      </top>
    </border>
    <border>
      <right style="thin">
        <color rgb="FF666666"/>
      </right>
      <top style="thin">
        <color rgb="FF666666"/>
      </top>
    </border>
    <border>
      <left style="thin">
        <color rgb="FF666666"/>
      </left>
    </border>
    <border>
      <right style="thin">
        <color rgb="FF666666"/>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ttom style="thin">
        <color rgb="FF999999"/>
      </bottom>
    </border>
    <border>
      <bottom style="thin">
        <color rgb="FF999999"/>
      </bottom>
    </border>
    <border>
      <right style="thin">
        <color rgb="FF000000"/>
      </right>
      <bottom style="thin">
        <color rgb="FF999999"/>
      </bottom>
    </border>
    <border>
      <left style="thin">
        <color rgb="FF000000"/>
      </left>
      <bottom style="thin">
        <color rgb="FF666666"/>
      </bottom>
    </border>
    <border>
      <bottom style="thin">
        <color rgb="FF666666"/>
      </bottom>
    </border>
    <border>
      <right style="thin">
        <color rgb="FF000000"/>
      </right>
      <bottom style="thin">
        <color rgb="FF666666"/>
      </bottom>
    </border>
  </borders>
  <cellStyleXfs count="1">
    <xf borderId="0" fillId="0" fontId="0" numFmtId="0" applyAlignment="1" applyFont="1"/>
  </cellStyleXfs>
  <cellXfs count="149">
    <xf borderId="0" fillId="0" fontId="0" numFmtId="0" xfId="0" applyAlignment="1" applyFont="1">
      <alignment readingOrder="0" shrinkToFit="0" vertical="bottom" wrapText="0"/>
    </xf>
    <xf borderId="0" fillId="2" fontId="1" numFmtId="0" xfId="0" applyAlignment="1" applyFill="1" applyFont="1">
      <alignment readingOrder="0"/>
    </xf>
    <xf borderId="0" fillId="2" fontId="2" numFmtId="0" xfId="0" applyAlignment="1" applyFont="1">
      <alignment horizontal="center" readingOrder="0" vertical="center"/>
    </xf>
    <xf borderId="0" fillId="0" fontId="3" numFmtId="0" xfId="0" applyAlignment="1" applyFont="1">
      <alignment horizontal="center" vertical="center"/>
    </xf>
    <xf borderId="0" fillId="2" fontId="3" numFmtId="0" xfId="0" applyFont="1"/>
    <xf borderId="0" fillId="2" fontId="4" numFmtId="0" xfId="0" applyAlignment="1" applyFont="1">
      <alignment readingOrder="0"/>
    </xf>
    <xf borderId="1" fillId="3" fontId="4" numFmtId="0" xfId="0" applyAlignment="1" applyBorder="1" applyFill="1" applyFont="1">
      <alignment readingOrder="0" vertical="center"/>
    </xf>
    <xf borderId="2" fillId="0" fontId="5" numFmtId="0" xfId="0" applyBorder="1" applyFont="1"/>
    <xf borderId="2" fillId="3" fontId="4" numFmtId="0" xfId="0" applyAlignment="1" applyBorder="1" applyFont="1">
      <alignment readingOrder="0" vertical="center"/>
    </xf>
    <xf borderId="2" fillId="3" fontId="4" numFmtId="0" xfId="0" applyAlignment="1" applyBorder="1" applyFont="1">
      <alignment horizontal="center" readingOrder="0" vertical="center"/>
    </xf>
    <xf borderId="3" fillId="0" fontId="5" numFmtId="0" xfId="0" applyBorder="1" applyFont="1"/>
    <xf borderId="0" fillId="0" fontId="4" numFmtId="0" xfId="0" applyAlignment="1" applyFont="1">
      <alignment readingOrder="0" vertical="center"/>
    </xf>
    <xf borderId="0" fillId="2" fontId="6" numFmtId="0" xfId="0" applyFont="1"/>
    <xf borderId="0" fillId="2" fontId="7" numFmtId="0" xfId="0" applyAlignment="1" applyFont="1">
      <alignment vertical="bottom"/>
    </xf>
    <xf borderId="0" fillId="2" fontId="3" numFmtId="0" xfId="0" applyAlignment="1" applyFont="1">
      <alignment readingOrder="0" vertical="top"/>
    </xf>
    <xf borderId="4" fillId="2" fontId="8" numFmtId="0" xfId="0" applyAlignment="1" applyBorder="1" applyFont="1">
      <alignment readingOrder="0" shrinkToFit="0" vertical="center" wrapText="1"/>
    </xf>
    <xf borderId="0" fillId="2" fontId="8" numFmtId="0" xfId="0" applyAlignment="1" applyFont="1">
      <alignment readingOrder="0" shrinkToFit="0" vertical="center" wrapText="1"/>
    </xf>
    <xf borderId="0" fillId="4" fontId="8" numFmtId="164" xfId="0" applyAlignment="1" applyFill="1" applyFont="1" applyNumberFormat="1">
      <alignment horizontal="center" readingOrder="0" vertical="center"/>
    </xf>
    <xf borderId="5" fillId="0" fontId="5" numFmtId="0" xfId="0" applyBorder="1" applyFont="1"/>
    <xf borderId="0" fillId="0" fontId="8" numFmtId="0" xfId="0" applyAlignment="1" applyFont="1">
      <alignment readingOrder="0" shrinkToFit="0" vertical="center" wrapText="1"/>
    </xf>
    <xf borderId="0" fillId="2" fontId="9" numFmtId="0" xfId="0" applyAlignment="1" applyFont="1">
      <alignment shrinkToFit="0" wrapText="1"/>
    </xf>
    <xf borderId="0" fillId="4" fontId="8" numFmtId="0" xfId="0" applyAlignment="1" applyFont="1">
      <alignment horizontal="center" readingOrder="0" vertical="center"/>
    </xf>
    <xf borderId="0" fillId="2" fontId="7" numFmtId="0" xfId="0" applyFont="1"/>
    <xf borderId="0" fillId="4" fontId="8" numFmtId="165" xfId="0" applyAlignment="1" applyFont="1" applyNumberFormat="1">
      <alignment horizontal="center" readingOrder="0" vertical="center"/>
    </xf>
    <xf borderId="0" fillId="2" fontId="3" numFmtId="0" xfId="0" applyAlignment="1" applyFont="1">
      <alignment readingOrder="0" shrinkToFit="0" vertical="top" wrapText="1"/>
    </xf>
    <xf borderId="6" fillId="2" fontId="8" numFmtId="0" xfId="0" applyAlignment="1" applyBorder="1" applyFont="1">
      <alignment readingOrder="0" shrinkToFit="0" vertical="center" wrapText="1"/>
    </xf>
    <xf borderId="7" fillId="0" fontId="5" numFmtId="0" xfId="0" applyBorder="1" applyFont="1"/>
    <xf borderId="7" fillId="2" fontId="8" numFmtId="0" xfId="0" applyAlignment="1" applyBorder="1" applyFont="1">
      <alignment readingOrder="0" shrinkToFit="0" vertical="center" wrapText="1"/>
    </xf>
    <xf borderId="7" fillId="4" fontId="8" numFmtId="164" xfId="0" applyAlignment="1" applyBorder="1" applyFont="1" applyNumberFormat="1">
      <alignment horizontal="center" readingOrder="0" vertical="center"/>
    </xf>
    <xf borderId="8" fillId="0" fontId="5" numFmtId="0" xfId="0" applyBorder="1" applyFont="1"/>
    <xf borderId="0" fillId="0" fontId="3" numFmtId="0" xfId="0" applyAlignment="1" applyFont="1">
      <alignment readingOrder="0"/>
    </xf>
    <xf borderId="0" fillId="0" fontId="3" numFmtId="10" xfId="0" applyAlignment="1" applyFont="1" applyNumberFormat="1">
      <alignment horizontal="right" readingOrder="0"/>
    </xf>
    <xf borderId="0" fillId="2" fontId="10" numFmtId="0" xfId="0" applyAlignment="1" applyFont="1">
      <alignment readingOrder="0"/>
    </xf>
    <xf borderId="9" fillId="3" fontId="10" numFmtId="0" xfId="0" applyAlignment="1" applyBorder="1" applyFont="1">
      <alignment readingOrder="0" vertical="center"/>
    </xf>
    <xf borderId="10" fillId="0" fontId="5" numFmtId="0" xfId="0" applyBorder="1" applyFont="1"/>
    <xf borderId="11" fillId="0" fontId="5" numFmtId="0" xfId="0" applyBorder="1" applyFont="1"/>
    <xf borderId="0" fillId="0" fontId="3" numFmtId="164" xfId="0" applyAlignment="1" applyFont="1" applyNumberFormat="1">
      <alignment horizontal="right" readingOrder="0"/>
    </xf>
    <xf borderId="0" fillId="2" fontId="11" numFmtId="0" xfId="0" applyAlignment="1" applyFont="1">
      <alignment readingOrder="0"/>
    </xf>
    <xf borderId="12" fillId="0" fontId="8" numFmtId="0" xfId="0" applyAlignment="1" applyBorder="1" applyFont="1">
      <alignment readingOrder="0" vertical="center"/>
    </xf>
    <xf borderId="13" fillId="4" fontId="8" numFmtId="164" xfId="0" applyAlignment="1" applyBorder="1" applyFont="1" applyNumberFormat="1">
      <alignment horizontal="center" vertical="center"/>
    </xf>
    <xf borderId="0" fillId="0" fontId="11" numFmtId="0" xfId="0" applyFont="1"/>
    <xf borderId="14" fillId="5" fontId="8" numFmtId="0" xfId="0" applyAlignment="1" applyBorder="1" applyFill="1" applyFont="1">
      <alignment readingOrder="0" shrinkToFit="0" vertical="center" wrapText="1"/>
    </xf>
    <xf borderId="15" fillId="0" fontId="5" numFmtId="0" xfId="0" applyBorder="1" applyFont="1"/>
    <xf borderId="16" fillId="0" fontId="5" numFmtId="0" xfId="0" applyBorder="1" applyFont="1"/>
    <xf borderId="0" fillId="2" fontId="12" numFmtId="0" xfId="0" applyAlignment="1" applyFont="1">
      <alignment readingOrder="0" shrinkToFit="0" vertical="top" wrapText="1"/>
    </xf>
    <xf borderId="0" fillId="4" fontId="13" numFmtId="0" xfId="0" applyAlignment="1" applyFont="1">
      <alignment readingOrder="0" shrinkToFit="0" vertical="center" wrapText="1"/>
    </xf>
    <xf borderId="0" fillId="2" fontId="14" numFmtId="0" xfId="0" applyAlignment="1" applyFont="1">
      <alignment readingOrder="0" shrinkToFit="0" vertical="top" wrapText="1"/>
    </xf>
    <xf borderId="0" fillId="6" fontId="15" numFmtId="0" xfId="0" applyAlignment="1" applyFill="1" applyFont="1">
      <alignment horizontal="center" readingOrder="0" vertical="center"/>
    </xf>
    <xf borderId="0" fillId="2" fontId="15" numFmtId="0" xfId="0" applyAlignment="1" applyFont="1">
      <alignment horizontal="center" readingOrder="0" vertical="center"/>
    </xf>
    <xf borderId="1" fillId="3" fontId="16" numFmtId="0" xfId="0" applyAlignment="1" applyBorder="1" applyFont="1">
      <alignment horizontal="center" readingOrder="0" vertical="center"/>
    </xf>
    <xf borderId="0" fillId="5" fontId="3" numFmtId="0" xfId="0" applyFont="1"/>
    <xf borderId="1" fillId="4" fontId="9" numFmtId="0" xfId="0" applyAlignment="1" applyBorder="1" applyFont="1">
      <alignment readingOrder="0" shrinkToFit="0" vertical="center" wrapText="1"/>
    </xf>
    <xf borderId="0" fillId="5" fontId="3" numFmtId="0" xfId="0" applyAlignment="1" applyFont="1">
      <alignment vertical="center"/>
    </xf>
    <xf borderId="1" fillId="4" fontId="8" numFmtId="0" xfId="0" applyAlignment="1" applyBorder="1" applyFont="1">
      <alignment readingOrder="0" shrinkToFit="0" vertical="center" wrapText="1"/>
    </xf>
    <xf borderId="4" fillId="0" fontId="5" numFmtId="0" xfId="0" applyBorder="1" applyFont="1"/>
    <xf borderId="4" fillId="2" fontId="9" numFmtId="0" xfId="0" applyAlignment="1" applyBorder="1" applyFont="1">
      <alignment horizontal="right" readingOrder="0" shrinkToFit="0" vertical="center" wrapText="1"/>
    </xf>
    <xf borderId="0" fillId="2" fontId="9" numFmtId="0" xfId="0" applyAlignment="1" applyFont="1">
      <alignment horizontal="right" readingOrder="0" shrinkToFit="0" vertical="center" wrapText="1"/>
    </xf>
    <xf borderId="5" fillId="2" fontId="9" numFmtId="0" xfId="0" applyAlignment="1" applyBorder="1" applyFont="1">
      <alignment horizontal="right" readingOrder="0" shrinkToFit="0" vertical="center" wrapText="1"/>
    </xf>
    <xf borderId="4" fillId="5" fontId="8" numFmtId="0" xfId="0" applyAlignment="1" applyBorder="1" applyFont="1">
      <alignment readingOrder="0" vertical="center"/>
    </xf>
    <xf borderId="0" fillId="5" fontId="8" numFmtId="166" xfId="0" applyAlignment="1" applyFont="1" applyNumberFormat="1">
      <alignment horizontal="left" readingOrder="0" vertical="center"/>
    </xf>
    <xf borderId="17" fillId="0" fontId="5" numFmtId="0" xfId="0" applyBorder="1" applyFont="1"/>
    <xf borderId="18" fillId="0" fontId="5" numFmtId="0" xfId="0" applyBorder="1" applyFont="1"/>
    <xf borderId="19" fillId="0" fontId="5" numFmtId="0" xfId="0" applyBorder="1" applyFont="1"/>
    <xf borderId="0" fillId="2" fontId="17" numFmtId="0" xfId="0" applyAlignment="1" applyFont="1">
      <alignment horizontal="left" readingOrder="0" shrinkToFit="0" wrapText="1"/>
    </xf>
    <xf borderId="4" fillId="5" fontId="9" numFmtId="0" xfId="0" applyAlignment="1" applyBorder="1" applyFont="1">
      <alignment readingOrder="0" vertical="center"/>
    </xf>
    <xf borderId="0" fillId="5" fontId="9" numFmtId="164" xfId="0" applyAlignment="1" applyFont="1" applyNumberFormat="1">
      <alignment readingOrder="0" shrinkToFit="0" vertical="center" wrapText="1"/>
    </xf>
    <xf borderId="0" fillId="5" fontId="9" numFmtId="164" xfId="0" applyAlignment="1" applyFont="1" applyNumberFormat="1">
      <alignment shrinkToFit="0" vertical="center" wrapText="1"/>
    </xf>
    <xf borderId="5" fillId="5" fontId="9" numFmtId="164" xfId="0" applyAlignment="1" applyBorder="1" applyFont="1" applyNumberFormat="1">
      <alignment readingOrder="0" shrinkToFit="0" vertical="center" wrapText="1"/>
    </xf>
    <xf borderId="0" fillId="5" fontId="18" numFmtId="0" xfId="0" applyAlignment="1" applyFont="1">
      <alignment horizontal="left" readingOrder="0" shrinkToFit="0" vertical="center" wrapText="1"/>
    </xf>
    <xf borderId="4" fillId="5" fontId="8" numFmtId="0" xfId="0" applyAlignment="1" applyBorder="1" applyFont="1">
      <alignment horizontal="left" readingOrder="0" shrinkToFit="0" vertical="center" wrapText="1"/>
    </xf>
    <xf borderId="0" fillId="5" fontId="8" numFmtId="166" xfId="0" applyAlignment="1" applyFont="1" applyNumberFormat="1">
      <alignment horizontal="left" readingOrder="0" shrinkToFit="0" vertical="center" wrapText="1"/>
    </xf>
    <xf borderId="4" fillId="5" fontId="9" numFmtId="3" xfId="0" applyAlignment="1" applyBorder="1" applyFont="1" applyNumberFormat="1">
      <alignment horizontal="right" readingOrder="0" vertical="center"/>
    </xf>
    <xf borderId="0" fillId="5" fontId="9" numFmtId="164" xfId="0" applyAlignment="1" applyFont="1" applyNumberFormat="1">
      <alignment horizontal="right" readingOrder="0" vertical="center"/>
    </xf>
    <xf borderId="0" fillId="5" fontId="9" numFmtId="164" xfId="0" applyAlignment="1" applyFont="1" applyNumberFormat="1">
      <alignment vertical="center"/>
    </xf>
    <xf borderId="5" fillId="5" fontId="9" numFmtId="164" xfId="0" applyAlignment="1" applyBorder="1" applyFont="1" applyNumberFormat="1">
      <alignment horizontal="right" readingOrder="0" vertical="center"/>
    </xf>
    <xf borderId="0" fillId="5" fontId="8" numFmtId="0" xfId="0" applyAlignment="1" applyFont="1">
      <alignment readingOrder="0" shrinkToFit="0" vertical="center" wrapText="1"/>
    </xf>
    <xf borderId="1" fillId="4" fontId="8" numFmtId="0" xfId="0" applyAlignment="1" applyBorder="1" applyFont="1">
      <alignment readingOrder="0" vertical="center"/>
    </xf>
    <xf borderId="0" fillId="2" fontId="3" numFmtId="3" xfId="0" applyFont="1" applyNumberFormat="1"/>
    <xf borderId="0" fillId="5" fontId="8" numFmtId="164" xfId="0" applyAlignment="1" applyFont="1" applyNumberFormat="1">
      <alignment vertical="center"/>
    </xf>
    <xf borderId="4" fillId="2" fontId="8" numFmtId="0" xfId="0" applyAlignment="1" applyBorder="1" applyFont="1">
      <alignment horizontal="right" readingOrder="0" shrinkToFit="0" vertical="center" wrapText="1"/>
    </xf>
    <xf borderId="0" fillId="2" fontId="8" numFmtId="0" xfId="0" applyAlignment="1" applyFont="1">
      <alignment horizontal="right" readingOrder="0" shrinkToFit="0" vertical="center" wrapText="1"/>
    </xf>
    <xf borderId="5" fillId="2" fontId="8" numFmtId="0" xfId="0" applyAlignment="1" applyBorder="1" applyFont="1">
      <alignment horizontal="right" readingOrder="0" shrinkToFit="0" vertical="center" wrapText="1"/>
    </xf>
    <xf borderId="20" fillId="0" fontId="5" numFmtId="0" xfId="0" applyBorder="1" applyFont="1"/>
    <xf borderId="21" fillId="0" fontId="5" numFmtId="0" xfId="0" applyBorder="1" applyFont="1"/>
    <xf borderId="22" fillId="0" fontId="5" numFmtId="0" xfId="0" applyBorder="1" applyFont="1"/>
    <xf borderId="4" fillId="5" fontId="8" numFmtId="0" xfId="0" applyAlignment="1" applyBorder="1" applyFont="1">
      <alignment horizontal="right" readingOrder="0" shrinkToFit="0" vertical="center" wrapText="1"/>
    </xf>
    <xf borderId="0" fillId="5" fontId="8" numFmtId="164" xfId="0" applyAlignment="1" applyFont="1" applyNumberFormat="1">
      <alignment horizontal="right" readingOrder="0" shrinkToFit="0" vertical="center" wrapText="1"/>
    </xf>
    <xf borderId="5" fillId="5" fontId="8" numFmtId="164" xfId="0" applyAlignment="1" applyBorder="1" applyFont="1" applyNumberFormat="1">
      <alignment horizontal="right" readingOrder="0" shrinkToFit="0" vertical="center" wrapText="1"/>
    </xf>
    <xf borderId="0" fillId="0" fontId="3" numFmtId="9" xfId="0" applyAlignment="1" applyFont="1" applyNumberFormat="1">
      <alignment readingOrder="0"/>
    </xf>
    <xf borderId="0" fillId="0" fontId="3" numFmtId="10" xfId="0" applyAlignment="1" applyFont="1" applyNumberFormat="1">
      <alignment readingOrder="0"/>
    </xf>
    <xf borderId="0" fillId="5" fontId="8" numFmtId="164" xfId="0" applyAlignment="1" applyFont="1" applyNumberFormat="1">
      <alignment readingOrder="0" vertical="center"/>
    </xf>
    <xf borderId="0" fillId="5" fontId="8" numFmtId="164" xfId="0" applyAlignment="1" applyFont="1" applyNumberFormat="1">
      <alignment readingOrder="0" shrinkToFit="0" vertical="center" wrapText="1"/>
    </xf>
    <xf borderId="5" fillId="5" fontId="8" numFmtId="164" xfId="0" applyAlignment="1" applyBorder="1" applyFont="1" applyNumberFormat="1">
      <alignment readingOrder="0" shrinkToFit="0" vertical="center" wrapText="1"/>
    </xf>
    <xf borderId="0" fillId="0" fontId="3" numFmtId="164" xfId="0" applyAlignment="1" applyFont="1" applyNumberFormat="1">
      <alignment readingOrder="0"/>
    </xf>
    <xf borderId="4" fillId="5" fontId="8" numFmtId="3" xfId="0" applyAlignment="1" applyBorder="1" applyFont="1" applyNumberFormat="1">
      <alignment readingOrder="0" vertical="center"/>
    </xf>
    <xf borderId="5" fillId="5" fontId="8" numFmtId="164" xfId="0" applyAlignment="1" applyBorder="1" applyFont="1" applyNumberFormat="1">
      <alignment readingOrder="0" vertical="center"/>
    </xf>
    <xf borderId="6" fillId="5" fontId="9" numFmtId="3" xfId="0" applyAlignment="1" applyBorder="1" applyFont="1" applyNumberFormat="1">
      <alignment horizontal="right" readingOrder="0" vertical="center"/>
    </xf>
    <xf borderId="7" fillId="5" fontId="9" numFmtId="164" xfId="0" applyAlignment="1" applyBorder="1" applyFont="1" applyNumberFormat="1">
      <alignment horizontal="right" readingOrder="0" vertical="center"/>
    </xf>
    <xf borderId="7" fillId="5" fontId="9" numFmtId="164" xfId="0" applyAlignment="1" applyBorder="1" applyFont="1" applyNumberFormat="1">
      <alignment vertical="center"/>
    </xf>
    <xf borderId="8" fillId="5" fontId="9" numFmtId="164" xfId="0" applyAlignment="1" applyBorder="1" applyFont="1" applyNumberFormat="1">
      <alignment horizontal="right" readingOrder="0" vertical="center"/>
    </xf>
    <xf borderId="0" fillId="2" fontId="3" numFmtId="3" xfId="0" applyAlignment="1" applyFont="1" applyNumberFormat="1">
      <alignment vertical="center"/>
    </xf>
    <xf borderId="4" fillId="5" fontId="9" numFmtId="3" xfId="0" applyAlignment="1" applyBorder="1" applyFont="1" applyNumberFormat="1">
      <alignment horizontal="left" readingOrder="0" shrinkToFit="0" vertical="center" wrapText="1"/>
    </xf>
    <xf borderId="0" fillId="5" fontId="9" numFmtId="164" xfId="0" applyAlignment="1" applyFont="1" applyNumberFormat="1">
      <alignment horizontal="left" readingOrder="0" shrinkToFit="0" vertical="center" wrapText="1"/>
    </xf>
    <xf borderId="0" fillId="0" fontId="3" numFmtId="0" xfId="0" applyAlignment="1" applyFont="1">
      <alignment vertical="center"/>
    </xf>
    <xf borderId="0" fillId="0" fontId="3" numFmtId="164" xfId="0" applyAlignment="1" applyFont="1" applyNumberFormat="1">
      <alignment readingOrder="0" vertical="center"/>
    </xf>
    <xf borderId="4" fillId="5" fontId="9" numFmtId="3" xfId="0" applyAlignment="1" applyBorder="1" applyFont="1" applyNumberFormat="1">
      <alignment horizontal="left" readingOrder="0" vertical="center"/>
    </xf>
    <xf borderId="0" fillId="5" fontId="9" numFmtId="164" xfId="0" applyAlignment="1" applyFont="1" applyNumberFormat="1">
      <alignment horizontal="left" readingOrder="0" vertical="center"/>
    </xf>
    <xf borderId="0" fillId="2" fontId="17" numFmtId="0" xfId="0" applyAlignment="1" applyFont="1">
      <alignment horizontal="left" readingOrder="0" shrinkToFit="0" vertical="center" wrapText="1"/>
    </xf>
    <xf borderId="4" fillId="5" fontId="9" numFmtId="0" xfId="0" applyAlignment="1" applyBorder="1" applyFont="1">
      <alignment horizontal="left" readingOrder="0" vertical="center"/>
    </xf>
    <xf borderId="6" fillId="5" fontId="8" numFmtId="3" xfId="0" applyAlignment="1" applyBorder="1" applyFont="1" applyNumberFormat="1">
      <alignment readingOrder="0" vertical="center"/>
    </xf>
    <xf borderId="7" fillId="5" fontId="8" numFmtId="164" xfId="0" applyAlignment="1" applyBorder="1" applyFont="1" applyNumberFormat="1">
      <alignment readingOrder="0" vertical="center"/>
    </xf>
    <xf borderId="8" fillId="5" fontId="8" numFmtId="164" xfId="0" applyAlignment="1" applyBorder="1" applyFont="1" applyNumberFormat="1">
      <alignment readingOrder="0" vertical="center"/>
    </xf>
    <xf borderId="0" fillId="2" fontId="3" numFmtId="0" xfId="0" applyAlignment="1" applyFont="1">
      <alignment horizontal="left" readingOrder="0" vertical="center"/>
    </xf>
    <xf borderId="0" fillId="5" fontId="8" numFmtId="0" xfId="0" applyAlignment="1" applyFont="1">
      <alignment vertical="center"/>
    </xf>
    <xf borderId="1" fillId="4" fontId="8" numFmtId="3" xfId="0" applyAlignment="1" applyBorder="1" applyFont="1" applyNumberFormat="1">
      <alignment readingOrder="0" vertical="center"/>
    </xf>
    <xf borderId="6" fillId="5" fontId="9" numFmtId="0" xfId="0" applyAlignment="1" applyBorder="1" applyFont="1">
      <alignment horizontal="left" readingOrder="0" vertical="center"/>
    </xf>
    <xf borderId="7" fillId="5" fontId="9" numFmtId="164" xfId="0" applyAlignment="1" applyBorder="1" applyFont="1" applyNumberFormat="1">
      <alignment horizontal="left" readingOrder="0" vertical="center"/>
    </xf>
    <xf borderId="0" fillId="2" fontId="3" numFmtId="0" xfId="0" applyAlignment="1" applyFont="1">
      <alignment horizontal="left" readingOrder="0"/>
    </xf>
    <xf borderId="4" fillId="4" fontId="9" numFmtId="0" xfId="0" applyAlignment="1" applyBorder="1" applyFont="1">
      <alignment readingOrder="0" shrinkToFit="0" vertical="center" wrapText="1"/>
    </xf>
    <xf borderId="7" fillId="5" fontId="8" numFmtId="164" xfId="0" applyAlignment="1" applyBorder="1" applyFont="1" applyNumberFormat="1">
      <alignment horizontal="left" readingOrder="0" vertical="center"/>
    </xf>
    <xf borderId="4" fillId="5" fontId="9" numFmtId="0" xfId="0" applyAlignment="1" applyBorder="1" applyFont="1">
      <alignment readingOrder="0" shrinkToFit="0" vertical="center" wrapText="1"/>
    </xf>
    <xf borderId="0" fillId="2" fontId="9" numFmtId="164" xfId="0" applyAlignment="1" applyFont="1" applyNumberFormat="1">
      <alignment horizontal="left" vertical="center"/>
    </xf>
    <xf borderId="6" fillId="5" fontId="9" numFmtId="0" xfId="0" applyAlignment="1" applyBorder="1" applyFont="1">
      <alignment readingOrder="0" vertical="center"/>
    </xf>
    <xf borderId="7" fillId="2" fontId="9" numFmtId="164" xfId="0" applyAlignment="1" applyBorder="1" applyFont="1" applyNumberFormat="1">
      <alignment horizontal="left" vertical="center"/>
    </xf>
    <xf borderId="0" fillId="2" fontId="3" numFmtId="0" xfId="0" applyAlignment="1" applyFont="1">
      <alignment readingOrder="0"/>
    </xf>
    <xf borderId="0" fillId="2" fontId="4" numFmtId="0" xfId="0" applyAlignment="1" applyFont="1">
      <alignment horizontal="center" readingOrder="0" vertical="center"/>
    </xf>
    <xf borderId="1" fillId="6" fontId="15" numFmtId="0" xfId="0" applyAlignment="1" applyBorder="1" applyFont="1">
      <alignment horizontal="center" readingOrder="0" vertical="center"/>
    </xf>
    <xf borderId="4" fillId="2" fontId="15" numFmtId="0" xfId="0" applyAlignment="1" applyBorder="1" applyFont="1">
      <alignment horizontal="center" readingOrder="0" vertical="center"/>
    </xf>
    <xf borderId="0" fillId="0" fontId="15" numFmtId="0" xfId="0" applyAlignment="1" applyFont="1">
      <alignment horizontal="center" readingOrder="0" vertical="center"/>
    </xf>
    <xf borderId="0" fillId="2" fontId="4" numFmtId="0" xfId="0" applyAlignment="1" applyFont="1">
      <alignment readingOrder="0" vertical="center"/>
    </xf>
    <xf borderId="1" fillId="0" fontId="8" numFmtId="0" xfId="0" applyAlignment="1" applyBorder="1" applyFont="1">
      <alignment readingOrder="0" shrinkToFit="0" vertical="center" wrapText="1"/>
    </xf>
    <xf borderId="2" fillId="0" fontId="8" numFmtId="0" xfId="0" applyAlignment="1" applyBorder="1" applyFont="1">
      <alignment readingOrder="0" shrinkToFit="0" vertical="center" wrapText="1"/>
    </xf>
    <xf borderId="2" fillId="5" fontId="8" numFmtId="10" xfId="0" applyAlignment="1" applyBorder="1" applyFont="1" applyNumberFormat="1">
      <alignment readingOrder="0" shrinkToFit="0" vertical="center" wrapText="1"/>
    </xf>
    <xf borderId="0" fillId="2" fontId="8" numFmtId="0" xfId="0" applyAlignment="1" applyFont="1">
      <alignment shrinkToFit="0" vertical="center" wrapText="1"/>
    </xf>
    <xf borderId="4" fillId="0" fontId="8" numFmtId="0" xfId="0" applyAlignment="1" applyBorder="1" applyFont="1">
      <alignment readingOrder="0" shrinkToFit="0" vertical="center" wrapText="1"/>
    </xf>
    <xf borderId="0" fillId="5" fontId="8" numFmtId="10" xfId="0" applyAlignment="1" applyFont="1" applyNumberFormat="1">
      <alignment readingOrder="0" shrinkToFit="0" vertical="center" wrapText="1"/>
    </xf>
    <xf borderId="0" fillId="5" fontId="8" numFmtId="164" xfId="0" applyAlignment="1" applyFont="1" applyNumberFormat="1">
      <alignment horizontal="right" readingOrder="0" shrinkToFit="0" vertical="center" wrapText="1"/>
    </xf>
    <xf borderId="0" fillId="2" fontId="19" numFmtId="0" xfId="0" applyAlignment="1" applyFont="1">
      <alignment readingOrder="0" shrinkToFit="0" vertical="center" wrapText="1"/>
    </xf>
    <xf borderId="0" fillId="5" fontId="8" numFmtId="10" xfId="0" applyAlignment="1" applyFont="1" applyNumberFormat="1">
      <alignment horizontal="right" readingOrder="0" shrinkToFit="0" vertical="center" wrapText="1"/>
    </xf>
    <xf borderId="0" fillId="2" fontId="3" numFmtId="0" xfId="0" applyAlignment="1" applyFont="1">
      <alignment horizontal="right" readingOrder="0" shrinkToFit="0" wrapText="1"/>
    </xf>
    <xf borderId="0" fillId="0" fontId="3" numFmtId="0" xfId="0" applyAlignment="1" applyFont="1">
      <alignment horizontal="right"/>
    </xf>
    <xf borderId="0" fillId="5" fontId="8" numFmtId="10" xfId="0" applyAlignment="1" applyFont="1" applyNumberFormat="1">
      <alignment horizontal="right" shrinkToFit="0" vertical="center" wrapText="1"/>
    </xf>
    <xf borderId="6" fillId="0" fontId="8" numFmtId="0" xfId="0" applyAlignment="1" applyBorder="1" applyFont="1">
      <alignment readingOrder="0" shrinkToFit="0" vertical="center" wrapText="1"/>
    </xf>
    <xf borderId="7" fillId="0" fontId="8" numFmtId="0" xfId="0" applyAlignment="1" applyBorder="1" applyFont="1">
      <alignment readingOrder="0" shrinkToFit="0" vertical="center" wrapText="1"/>
    </xf>
    <xf borderId="7" fillId="5" fontId="8" numFmtId="164" xfId="0" applyAlignment="1" applyBorder="1" applyFont="1" applyNumberFormat="1">
      <alignment horizontal="right" readingOrder="0" shrinkToFit="0" vertical="center" wrapText="1"/>
    </xf>
    <xf borderId="0" fillId="2" fontId="8" numFmtId="3" xfId="0" applyAlignment="1" applyFont="1" applyNumberFormat="1">
      <alignment readingOrder="0" vertical="center"/>
    </xf>
    <xf borderId="0" fillId="2" fontId="8" numFmtId="164" xfId="0" applyAlignment="1" applyFont="1" applyNumberFormat="1">
      <alignment readingOrder="0" vertical="center"/>
    </xf>
    <xf borderId="0" fillId="2" fontId="19" numFmtId="0" xfId="0" applyAlignment="1" applyFont="1">
      <alignment readingOrder="0" vertical="center"/>
    </xf>
    <xf borderId="0" fillId="0" fontId="3" numFmtId="0" xfId="0" applyAlignment="1" applyFont="1">
      <alignment readingOrder="0" vertic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133350</xdr:colOff>
      <xdr:row>0</xdr:row>
      <xdr:rowOff>190500</xdr:rowOff>
    </xdr:from>
    <xdr:ext cx="1019175" cy="285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75"/>
    <col customWidth="1" min="2" max="6" width="12.63"/>
    <col customWidth="1" min="7" max="7" width="3.75"/>
    <col customWidth="1" min="8" max="11" width="12.63"/>
    <col customWidth="1" min="12" max="12" width="14.0"/>
  </cols>
  <sheetData>
    <row r="1" ht="54.0" customHeight="1">
      <c r="A1" s="1"/>
      <c r="B1" s="2" t="s">
        <v>0</v>
      </c>
      <c r="K1" s="3"/>
      <c r="N1" s="4"/>
      <c r="O1" s="4"/>
      <c r="P1" s="4"/>
      <c r="Q1" s="4"/>
    </row>
    <row r="2" ht="33.75" customHeight="1">
      <c r="A2" s="5"/>
      <c r="B2" s="6" t="s">
        <v>1</v>
      </c>
      <c r="C2" s="7"/>
      <c r="D2" s="7"/>
      <c r="E2" s="8" t="s">
        <v>2</v>
      </c>
      <c r="F2" s="7"/>
      <c r="G2" s="7"/>
      <c r="H2" s="7"/>
      <c r="I2" s="9" t="s">
        <v>3</v>
      </c>
      <c r="J2" s="10"/>
      <c r="K2" s="11"/>
      <c r="L2" s="11"/>
      <c r="N2" s="12"/>
      <c r="O2" s="12"/>
      <c r="P2" s="12"/>
      <c r="Q2" s="13"/>
    </row>
    <row r="3" ht="45.0" customHeight="1">
      <c r="A3" s="14"/>
      <c r="B3" s="15" t="s">
        <v>4</v>
      </c>
      <c r="E3" s="16" t="s">
        <v>5</v>
      </c>
      <c r="I3" s="17">
        <v>75000.0</v>
      </c>
      <c r="J3" s="18"/>
      <c r="K3" s="19"/>
      <c r="L3" s="19"/>
      <c r="M3" s="16"/>
      <c r="N3" s="20"/>
      <c r="O3" s="20"/>
      <c r="P3" s="20"/>
      <c r="Q3" s="20"/>
    </row>
    <row r="4" ht="45.0" customHeight="1">
      <c r="A4" s="14"/>
      <c r="B4" s="15" t="s">
        <v>6</v>
      </c>
      <c r="E4" s="16" t="s">
        <v>7</v>
      </c>
      <c r="I4" s="21">
        <v>10.0</v>
      </c>
      <c r="J4" s="18"/>
      <c r="K4" s="19"/>
      <c r="L4" s="19"/>
      <c r="M4" s="16"/>
      <c r="N4" s="20"/>
      <c r="O4" s="20"/>
      <c r="P4" s="20"/>
      <c r="Q4" s="22"/>
    </row>
    <row r="5" ht="45.0" customHeight="1">
      <c r="A5" s="14"/>
      <c r="B5" s="15" t="s">
        <v>8</v>
      </c>
      <c r="E5" s="16" t="s">
        <v>9</v>
      </c>
      <c r="I5" s="23">
        <v>0.05</v>
      </c>
      <c r="J5" s="18"/>
      <c r="K5" s="19"/>
      <c r="L5" s="19"/>
      <c r="M5" s="16"/>
      <c r="N5" s="20"/>
      <c r="O5" s="20"/>
      <c r="P5" s="20"/>
      <c r="Q5" s="20"/>
    </row>
    <row r="6" ht="45.0" customHeight="1">
      <c r="A6" s="14"/>
      <c r="B6" s="15" t="s">
        <v>10</v>
      </c>
      <c r="E6" s="16" t="s">
        <v>11</v>
      </c>
      <c r="I6" s="21" t="s">
        <v>12</v>
      </c>
      <c r="J6" s="18"/>
      <c r="K6" s="19"/>
      <c r="L6" s="19"/>
      <c r="M6" s="16"/>
      <c r="N6" s="20"/>
      <c r="O6" s="20"/>
      <c r="P6" s="20"/>
      <c r="Q6" s="22"/>
    </row>
    <row r="7">
      <c r="A7" s="24"/>
      <c r="B7" s="15" t="s">
        <v>13</v>
      </c>
      <c r="E7" s="16" t="s">
        <v>14</v>
      </c>
      <c r="I7" s="21" t="s">
        <v>15</v>
      </c>
      <c r="J7" s="18"/>
      <c r="K7" s="19"/>
      <c r="L7" s="19"/>
      <c r="M7" s="16"/>
      <c r="N7" s="20"/>
      <c r="O7" s="20"/>
      <c r="P7" s="20"/>
      <c r="Q7" s="22"/>
    </row>
    <row r="8" ht="109.5" customHeight="1">
      <c r="A8" s="24"/>
      <c r="B8" s="25" t="s">
        <v>16</v>
      </c>
      <c r="C8" s="26"/>
      <c r="D8" s="26"/>
      <c r="E8" s="27" t="s">
        <v>17</v>
      </c>
      <c r="F8" s="26"/>
      <c r="G8" s="26"/>
      <c r="H8" s="26"/>
      <c r="I8" s="28">
        <v>180000.0</v>
      </c>
      <c r="J8" s="29"/>
      <c r="K8" s="19"/>
      <c r="L8" s="19"/>
      <c r="M8" s="16"/>
      <c r="N8" s="20"/>
      <c r="O8" s="20"/>
      <c r="P8" s="20"/>
      <c r="Q8" s="22"/>
    </row>
    <row r="9">
      <c r="A9" s="4"/>
      <c r="H9" s="30"/>
      <c r="I9" s="31"/>
    </row>
    <row r="10" ht="33.75" customHeight="1">
      <c r="A10" s="32"/>
      <c r="B10" s="33" t="s">
        <v>18</v>
      </c>
      <c r="C10" s="34"/>
      <c r="D10" s="34"/>
      <c r="E10" s="34"/>
      <c r="F10" s="35"/>
      <c r="H10" s="30"/>
      <c r="I10" s="36"/>
    </row>
    <row r="11" ht="33.75" customHeight="1">
      <c r="A11" s="37"/>
      <c r="B11" s="38" t="s">
        <v>19</v>
      </c>
      <c r="F11" s="39">
        <f>E44</f>
        <v>81244.27033</v>
      </c>
      <c r="G11" s="40"/>
    </row>
    <row r="12" ht="33.75" customHeight="1">
      <c r="A12" s="37"/>
      <c r="B12" s="38" t="s">
        <v>20</v>
      </c>
      <c r="F12" s="39">
        <f>K41</f>
        <v>76948.9827</v>
      </c>
    </row>
    <row r="13" ht="33.75" customHeight="1">
      <c r="A13" s="5"/>
      <c r="B13" s="41" t="str">
        <f>"Conclusie: "&amp;IF($F$11&gt;$F$12,"In dit voorbeeld is beleggen via je BV €"&amp;(abs(ROUND($F$11-$F$12,0))&amp;" voordeliger, dan beleggen in privé."),"In dit voorbeeld is beleggen in privé €"&amp;(abs(ROUND($F$11-$F$12,0))&amp;" voordeliger, dan beleggen via je BV."))</f>
        <v>Conclusie: In dit voorbeeld is beleggen via je BV €4295 voordeliger, dan beleggen in privé.</v>
      </c>
      <c r="C13" s="42"/>
      <c r="D13" s="42"/>
      <c r="E13" s="42"/>
      <c r="F13" s="43"/>
    </row>
    <row r="14">
      <c r="A14" s="4"/>
    </row>
    <row r="15" ht="228.75" customHeight="1">
      <c r="A15" s="44"/>
      <c r="B15" s="45" t="s">
        <v>21</v>
      </c>
      <c r="G15" s="46"/>
      <c r="H15" s="46"/>
    </row>
    <row r="16">
      <c r="A16" s="44"/>
      <c r="B16" s="44"/>
      <c r="C16" s="44"/>
      <c r="D16" s="44"/>
      <c r="E16" s="44"/>
      <c r="F16" s="44"/>
      <c r="G16" s="44"/>
      <c r="H16" s="44"/>
    </row>
    <row r="17" ht="33.75" customHeight="1">
      <c r="A17" s="44"/>
      <c r="B17" s="47" t="s">
        <v>22</v>
      </c>
    </row>
    <row r="18" ht="14.25" customHeight="1">
      <c r="A18" s="44"/>
      <c r="B18" s="48"/>
      <c r="C18" s="48"/>
      <c r="D18" s="48"/>
      <c r="E18" s="48"/>
      <c r="F18" s="48"/>
      <c r="G18" s="48"/>
      <c r="H18" s="48"/>
      <c r="I18" s="48"/>
      <c r="J18" s="48"/>
      <c r="K18" s="48"/>
      <c r="L18" s="48"/>
    </row>
    <row r="19" ht="33.75" customHeight="1">
      <c r="A19" s="4"/>
      <c r="B19" s="49" t="s">
        <v>23</v>
      </c>
      <c r="C19" s="7"/>
      <c r="D19" s="7"/>
      <c r="E19" s="7"/>
      <c r="F19" s="10"/>
      <c r="G19" s="50"/>
      <c r="H19" s="49" t="s">
        <v>24</v>
      </c>
      <c r="I19" s="7"/>
      <c r="J19" s="7"/>
      <c r="K19" s="7"/>
      <c r="L19" s="10"/>
      <c r="M19" s="4"/>
    </row>
    <row r="20" ht="18.75" customHeight="1">
      <c r="A20" s="32"/>
      <c r="B20" s="51" t="s">
        <v>25</v>
      </c>
      <c r="C20" s="7"/>
      <c r="D20" s="7"/>
      <c r="E20" s="7"/>
      <c r="F20" s="10"/>
      <c r="G20" s="52"/>
      <c r="H20" s="53" t="s">
        <v>26</v>
      </c>
      <c r="I20" s="7"/>
      <c r="J20" s="7"/>
      <c r="K20" s="7"/>
      <c r="L20" s="10"/>
    </row>
    <row r="21" ht="18.75" customHeight="1">
      <c r="A21" s="32"/>
      <c r="B21" s="54"/>
      <c r="F21" s="18"/>
      <c r="G21" s="52"/>
      <c r="H21" s="54"/>
      <c r="L21" s="18"/>
    </row>
    <row r="22" ht="18.75" customHeight="1">
      <c r="A22" s="5"/>
      <c r="B22" s="55" t="s">
        <v>27</v>
      </c>
      <c r="C22" s="56" t="s">
        <v>28</v>
      </c>
      <c r="D22" s="56" t="s">
        <v>29</v>
      </c>
      <c r="E22" s="56" t="s">
        <v>30</v>
      </c>
      <c r="F22" s="57" t="s">
        <v>31</v>
      </c>
      <c r="G22" s="52"/>
      <c r="H22" s="58" t="s">
        <v>32</v>
      </c>
      <c r="K22" s="59">
        <f>I3</f>
        <v>75000</v>
      </c>
      <c r="L22" s="18"/>
    </row>
    <row r="23" ht="18.75" customHeight="1">
      <c r="A23" s="5"/>
      <c r="B23" s="60"/>
      <c r="C23" s="61"/>
      <c r="D23" s="61"/>
      <c r="E23" s="61"/>
      <c r="F23" s="62"/>
      <c r="G23" s="52"/>
      <c r="H23" s="58" t="s">
        <v>33</v>
      </c>
      <c r="K23" s="59">
        <f>IF($K$22&lt;=$I$54,$K$22*$I$52,$I$54*$I$52+($K$22-$I$54)*$I$53)</f>
        <v>18842.74</v>
      </c>
      <c r="L23" s="18"/>
    </row>
    <row r="24" ht="18.75" customHeight="1">
      <c r="A24" s="63"/>
      <c r="B24" s="64">
        <v>1.0</v>
      </c>
      <c r="C24" s="65">
        <f>I3</f>
        <v>75000</v>
      </c>
      <c r="D24" s="65">
        <f t="shared" ref="D24:D33" si="1">$I$5*C24</f>
        <v>3750</v>
      </c>
      <c r="E24" s="66"/>
      <c r="F24" s="67">
        <f t="shared" ref="F24:F33" si="2">C24+D24-E24</f>
        <v>78750</v>
      </c>
      <c r="G24" s="68"/>
      <c r="H24" s="69" t="s">
        <v>34</v>
      </c>
      <c r="K24" s="70">
        <f>K22-K23</f>
        <v>56157.26</v>
      </c>
      <c r="L24" s="18"/>
    </row>
    <row r="25" ht="18.75" customHeight="1">
      <c r="A25" s="14"/>
      <c r="B25" s="71">
        <v>2.0</v>
      </c>
      <c r="C25" s="72">
        <f t="shared" ref="C25:C33" si="3">F24</f>
        <v>78750</v>
      </c>
      <c r="D25" s="72">
        <f t="shared" si="1"/>
        <v>3937.5</v>
      </c>
      <c r="E25" s="73"/>
      <c r="F25" s="74">
        <f t="shared" si="2"/>
        <v>82687.5</v>
      </c>
      <c r="G25" s="75"/>
      <c r="H25" s="76" t="s">
        <v>35</v>
      </c>
      <c r="I25" s="7"/>
      <c r="J25" s="7"/>
      <c r="K25" s="7"/>
      <c r="L25" s="10"/>
    </row>
    <row r="26" ht="18.75" customHeight="1">
      <c r="A26" s="14"/>
      <c r="B26" s="71">
        <v>3.0</v>
      </c>
      <c r="C26" s="72">
        <f t="shared" si="3"/>
        <v>82687.5</v>
      </c>
      <c r="D26" s="72">
        <f t="shared" si="1"/>
        <v>4134.375</v>
      </c>
      <c r="E26" s="73"/>
      <c r="F26" s="74">
        <f t="shared" si="2"/>
        <v>86821.875</v>
      </c>
      <c r="G26" s="75"/>
      <c r="H26" s="54"/>
      <c r="L26" s="18"/>
    </row>
    <row r="27" ht="18.75" customHeight="1">
      <c r="A27" s="77"/>
      <c r="B27" s="71">
        <v>4.0</v>
      </c>
      <c r="C27" s="72">
        <f t="shared" si="3"/>
        <v>86821.875</v>
      </c>
      <c r="D27" s="72">
        <f t="shared" si="1"/>
        <v>4341.09375</v>
      </c>
      <c r="E27" s="73"/>
      <c r="F27" s="74">
        <f t="shared" si="2"/>
        <v>91162.96875</v>
      </c>
      <c r="G27" s="78"/>
      <c r="H27" s="79" t="s">
        <v>36</v>
      </c>
      <c r="I27" s="80" t="s">
        <v>28</v>
      </c>
      <c r="J27" s="80" t="s">
        <v>29</v>
      </c>
      <c r="K27" s="80" t="s">
        <v>30</v>
      </c>
      <c r="L27" s="81" t="s">
        <v>31</v>
      </c>
    </row>
    <row r="28" ht="18.75" customHeight="1">
      <c r="A28" s="77"/>
      <c r="B28" s="71">
        <v>5.0</v>
      </c>
      <c r="C28" s="72">
        <f t="shared" si="3"/>
        <v>91162.96875</v>
      </c>
      <c r="D28" s="72">
        <f t="shared" si="1"/>
        <v>4558.148438</v>
      </c>
      <c r="E28" s="73"/>
      <c r="F28" s="74">
        <f t="shared" si="2"/>
        <v>95721.11719</v>
      </c>
      <c r="G28" s="78"/>
      <c r="H28" s="82"/>
      <c r="I28" s="83"/>
      <c r="J28" s="83"/>
      <c r="K28" s="83"/>
      <c r="L28" s="84"/>
    </row>
    <row r="29" ht="18.75" customHeight="1">
      <c r="A29" s="77"/>
      <c r="B29" s="71">
        <v>6.0</v>
      </c>
      <c r="C29" s="72">
        <f t="shared" si="3"/>
        <v>95721.11719</v>
      </c>
      <c r="D29" s="72">
        <f t="shared" si="1"/>
        <v>4786.055859</v>
      </c>
      <c r="E29" s="73"/>
      <c r="F29" s="74">
        <f t="shared" si="2"/>
        <v>100507.173</v>
      </c>
      <c r="G29" s="78"/>
      <c r="H29" s="85">
        <v>1.0</v>
      </c>
      <c r="I29" s="86">
        <f>K24</f>
        <v>56157.26</v>
      </c>
      <c r="J29" s="86">
        <f t="shared" ref="J29:J38" si="4">$I$5*I29</f>
        <v>2807.863</v>
      </c>
      <c r="K29" s="86">
        <f t="shared" ref="K29:K38" si="5">IF($I$7="ja",$I29*max(0,min($I$55,$I$5))*$I$56,max(0,$I29-$I$57)*max(0,min($I$55,$I$5))*$I$56)</f>
        <v>1010.83068</v>
      </c>
      <c r="L29" s="87">
        <f t="shared" ref="L29:L38" si="6">I29+J29-K29</f>
        <v>57954.29232</v>
      </c>
      <c r="N29" s="88"/>
      <c r="O29" s="89"/>
      <c r="P29" s="88"/>
    </row>
    <row r="30" ht="18.75" customHeight="1">
      <c r="A30" s="77"/>
      <c r="B30" s="71">
        <v>7.0</v>
      </c>
      <c r="C30" s="72">
        <f t="shared" si="3"/>
        <v>100507.173</v>
      </c>
      <c r="D30" s="72">
        <f t="shared" si="1"/>
        <v>5025.358652</v>
      </c>
      <c r="E30" s="73"/>
      <c r="F30" s="74">
        <f t="shared" si="2"/>
        <v>105532.5317</v>
      </c>
      <c r="G30" s="78"/>
      <c r="H30" s="58">
        <v>2.0</v>
      </c>
      <c r="I30" s="90">
        <f t="shared" ref="I30:I38" si="7">L29</f>
        <v>57954.29232</v>
      </c>
      <c r="J30" s="91">
        <f t="shared" si="4"/>
        <v>2897.714616</v>
      </c>
      <c r="K30" s="86">
        <f t="shared" si="5"/>
        <v>1043.177262</v>
      </c>
      <c r="L30" s="92">
        <f t="shared" si="6"/>
        <v>59808.82967</v>
      </c>
      <c r="N30" s="93"/>
      <c r="O30" s="93"/>
      <c r="P30" s="93"/>
    </row>
    <row r="31" ht="18.75" customHeight="1">
      <c r="A31" s="77"/>
      <c r="B31" s="71">
        <v>8.0</v>
      </c>
      <c r="C31" s="72">
        <f t="shared" si="3"/>
        <v>105532.5317</v>
      </c>
      <c r="D31" s="72">
        <f t="shared" si="1"/>
        <v>5276.626585</v>
      </c>
      <c r="E31" s="73"/>
      <c r="F31" s="74">
        <f t="shared" si="2"/>
        <v>110809.1583</v>
      </c>
      <c r="G31" s="78"/>
      <c r="H31" s="58">
        <v>3.0</v>
      </c>
      <c r="I31" s="90">
        <f t="shared" si="7"/>
        <v>59808.82967</v>
      </c>
      <c r="J31" s="91">
        <f t="shared" si="4"/>
        <v>2990.441484</v>
      </c>
      <c r="K31" s="86">
        <f t="shared" si="5"/>
        <v>1076.558934</v>
      </c>
      <c r="L31" s="92">
        <f t="shared" si="6"/>
        <v>61722.71222</v>
      </c>
      <c r="N31" s="93"/>
      <c r="O31" s="93"/>
      <c r="P31" s="93"/>
    </row>
    <row r="32" ht="18.75" customHeight="1">
      <c r="A32" s="77"/>
      <c r="B32" s="71">
        <v>9.0</v>
      </c>
      <c r="C32" s="72">
        <f t="shared" si="3"/>
        <v>110809.1583</v>
      </c>
      <c r="D32" s="72">
        <f t="shared" si="1"/>
        <v>5540.457914</v>
      </c>
      <c r="E32" s="73"/>
      <c r="F32" s="74">
        <f t="shared" si="2"/>
        <v>116349.6162</v>
      </c>
      <c r="G32" s="78"/>
      <c r="H32" s="94">
        <v>4.0</v>
      </c>
      <c r="I32" s="90">
        <f t="shared" si="7"/>
        <v>61722.71222</v>
      </c>
      <c r="J32" s="90">
        <f t="shared" si="4"/>
        <v>3086.135611</v>
      </c>
      <c r="K32" s="86">
        <f t="shared" si="5"/>
        <v>1111.00882</v>
      </c>
      <c r="L32" s="95">
        <f t="shared" si="6"/>
        <v>63697.83901</v>
      </c>
      <c r="N32" s="93"/>
      <c r="O32" s="93"/>
      <c r="P32" s="93"/>
    </row>
    <row r="33" ht="18.75" customHeight="1">
      <c r="A33" s="77"/>
      <c r="B33" s="96">
        <v>10.0</v>
      </c>
      <c r="C33" s="72">
        <f t="shared" si="3"/>
        <v>116349.6162</v>
      </c>
      <c r="D33" s="97">
        <f t="shared" si="1"/>
        <v>5817.48081</v>
      </c>
      <c r="E33" s="98"/>
      <c r="F33" s="99">
        <f t="shared" si="2"/>
        <v>122167.097</v>
      </c>
      <c r="G33" s="78"/>
      <c r="H33" s="94">
        <v>5.0</v>
      </c>
      <c r="I33" s="90">
        <f t="shared" si="7"/>
        <v>63697.83901</v>
      </c>
      <c r="J33" s="90">
        <f t="shared" si="4"/>
        <v>3184.891951</v>
      </c>
      <c r="K33" s="86">
        <f t="shared" si="5"/>
        <v>1146.561102</v>
      </c>
      <c r="L33" s="95">
        <f t="shared" si="6"/>
        <v>65736.16986</v>
      </c>
      <c r="N33" s="93"/>
      <c r="O33" s="93"/>
      <c r="P33" s="93"/>
    </row>
    <row r="34" ht="18.75" customHeight="1">
      <c r="A34" s="77"/>
      <c r="B34" s="51" t="s">
        <v>37</v>
      </c>
      <c r="C34" s="7"/>
      <c r="D34" s="7"/>
      <c r="E34" s="7"/>
      <c r="F34" s="10"/>
      <c r="G34" s="78"/>
      <c r="H34" s="94">
        <v>6.0</v>
      </c>
      <c r="I34" s="90">
        <f t="shared" si="7"/>
        <v>65736.16986</v>
      </c>
      <c r="J34" s="90">
        <f t="shared" si="4"/>
        <v>3286.808493</v>
      </c>
      <c r="K34" s="86">
        <f t="shared" si="5"/>
        <v>1183.251058</v>
      </c>
      <c r="L34" s="95">
        <f t="shared" si="6"/>
        <v>67839.7273</v>
      </c>
      <c r="N34" s="93"/>
      <c r="O34" s="93"/>
      <c r="P34" s="93"/>
    </row>
    <row r="35" ht="18.75" customHeight="1">
      <c r="A35" s="77"/>
      <c r="B35" s="54"/>
      <c r="F35" s="18"/>
      <c r="G35" s="78"/>
      <c r="H35" s="94">
        <v>7.0</v>
      </c>
      <c r="I35" s="90">
        <f t="shared" si="7"/>
        <v>67839.7273</v>
      </c>
      <c r="J35" s="90">
        <f t="shared" si="4"/>
        <v>3391.986365</v>
      </c>
      <c r="K35" s="86">
        <f t="shared" si="5"/>
        <v>1221.115091</v>
      </c>
      <c r="L35" s="95">
        <f t="shared" si="6"/>
        <v>70010.59857</v>
      </c>
      <c r="N35" s="93"/>
      <c r="O35" s="93"/>
      <c r="P35" s="93"/>
    </row>
    <row r="36" ht="18.75" customHeight="1">
      <c r="A36" s="100"/>
      <c r="B36" s="101" t="s">
        <v>38</v>
      </c>
      <c r="E36" s="102">
        <f>C24</f>
        <v>75000</v>
      </c>
      <c r="F36" s="18"/>
      <c r="G36" s="78"/>
      <c r="H36" s="94">
        <v>8.0</v>
      </c>
      <c r="I36" s="90">
        <f t="shared" si="7"/>
        <v>70010.59857</v>
      </c>
      <c r="J36" s="90">
        <f t="shared" si="4"/>
        <v>3500.529929</v>
      </c>
      <c r="K36" s="86">
        <f t="shared" si="5"/>
        <v>1260.190774</v>
      </c>
      <c r="L36" s="95">
        <f t="shared" si="6"/>
        <v>72250.93773</v>
      </c>
      <c r="M36" s="103"/>
      <c r="N36" s="104"/>
      <c r="O36" s="104"/>
      <c r="P36" s="104"/>
      <c r="Q36" s="103"/>
      <c r="R36" s="103"/>
      <c r="S36" s="103"/>
      <c r="T36" s="103"/>
      <c r="U36" s="103"/>
      <c r="V36" s="103"/>
      <c r="W36" s="103"/>
      <c r="X36" s="103"/>
      <c r="Y36" s="103"/>
      <c r="Z36" s="103"/>
      <c r="AA36" s="103"/>
      <c r="AB36" s="103"/>
      <c r="AC36" s="103"/>
      <c r="AD36" s="103"/>
    </row>
    <row r="37" ht="18.75" customHeight="1">
      <c r="A37" s="100"/>
      <c r="B37" s="105" t="s">
        <v>39</v>
      </c>
      <c r="E37" s="106">
        <f>VLOOKUP($I$4,$B$24:$F$33,5,TRUE())</f>
        <v>122167.097</v>
      </c>
      <c r="F37" s="18"/>
      <c r="G37" s="78"/>
      <c r="H37" s="94">
        <v>9.0</v>
      </c>
      <c r="I37" s="90">
        <f t="shared" si="7"/>
        <v>72250.93773</v>
      </c>
      <c r="J37" s="90">
        <f t="shared" si="4"/>
        <v>3612.546886</v>
      </c>
      <c r="K37" s="86">
        <f t="shared" si="5"/>
        <v>1300.516879</v>
      </c>
      <c r="L37" s="95">
        <f t="shared" si="6"/>
        <v>74562.96773</v>
      </c>
      <c r="M37" s="103"/>
      <c r="N37" s="104"/>
      <c r="O37" s="104"/>
      <c r="P37" s="104"/>
      <c r="Q37" s="103"/>
      <c r="R37" s="103"/>
      <c r="S37" s="103"/>
      <c r="T37" s="103"/>
      <c r="U37" s="103"/>
      <c r="V37" s="103"/>
      <c r="W37" s="103"/>
      <c r="X37" s="103"/>
      <c r="Y37" s="103"/>
      <c r="Z37" s="103"/>
      <c r="AA37" s="103"/>
      <c r="AB37" s="103"/>
      <c r="AC37" s="103"/>
      <c r="AD37" s="103"/>
    </row>
    <row r="38" ht="18.75" customHeight="1">
      <c r="A38" s="107"/>
      <c r="B38" s="108" t="s">
        <v>40</v>
      </c>
      <c r="E38" s="106">
        <f>E37-E36</f>
        <v>47167.09701</v>
      </c>
      <c r="F38" s="18"/>
      <c r="G38" s="68"/>
      <c r="H38" s="109">
        <v>10.0</v>
      </c>
      <c r="I38" s="110">
        <f t="shared" si="7"/>
        <v>74562.96773</v>
      </c>
      <c r="J38" s="110">
        <f t="shared" si="4"/>
        <v>3728.148387</v>
      </c>
      <c r="K38" s="86">
        <f t="shared" si="5"/>
        <v>1342.133419</v>
      </c>
      <c r="L38" s="111">
        <f t="shared" si="6"/>
        <v>76948.9827</v>
      </c>
      <c r="M38" s="103"/>
      <c r="N38" s="104"/>
      <c r="O38" s="104"/>
      <c r="P38" s="104"/>
      <c r="Q38" s="103"/>
      <c r="R38" s="103"/>
      <c r="S38" s="103"/>
      <c r="T38" s="103"/>
      <c r="U38" s="103"/>
      <c r="V38" s="103"/>
      <c r="W38" s="103"/>
      <c r="X38" s="103"/>
      <c r="Y38" s="103"/>
      <c r="Z38" s="103"/>
      <c r="AA38" s="103"/>
      <c r="AB38" s="103"/>
      <c r="AC38" s="103"/>
      <c r="AD38" s="103"/>
    </row>
    <row r="39" ht="18.75" customHeight="1">
      <c r="A39" s="112"/>
      <c r="B39" s="108" t="s">
        <v>41</v>
      </c>
      <c r="E39" s="106">
        <f>IF(($E$38+$I$8)&lt;=$I$51,$E$38*$I$49,IF($I$8&gt;$I$51,$J$50*$E$38,MAX(0,$I$51-$I$8)*$I$49+MIN($E$38,($I$8+$E$38)-$I$51)*$I$50))</f>
        <v>10809.11103</v>
      </c>
      <c r="F39" s="18"/>
      <c r="G39" s="113"/>
      <c r="H39" s="114" t="s">
        <v>42</v>
      </c>
      <c r="I39" s="7"/>
      <c r="J39" s="7"/>
      <c r="K39" s="7"/>
      <c r="L39" s="10"/>
      <c r="M39" s="103"/>
      <c r="N39" s="104"/>
      <c r="O39" s="104"/>
      <c r="P39" s="104"/>
      <c r="Q39" s="103"/>
      <c r="R39" s="103"/>
      <c r="S39" s="103"/>
      <c r="T39" s="103"/>
      <c r="U39" s="103"/>
      <c r="V39" s="103"/>
      <c r="W39" s="103"/>
      <c r="X39" s="103"/>
      <c r="Y39" s="103"/>
      <c r="Z39" s="103"/>
      <c r="AA39" s="103"/>
      <c r="AB39" s="103"/>
      <c r="AC39" s="103"/>
      <c r="AD39" s="103"/>
    </row>
    <row r="40" ht="18.75" customHeight="1">
      <c r="A40" s="112"/>
      <c r="B40" s="115" t="s">
        <v>43</v>
      </c>
      <c r="C40" s="26"/>
      <c r="D40" s="26"/>
      <c r="E40" s="116">
        <f>E37-E39</f>
        <v>111357.986</v>
      </c>
      <c r="F40" s="29"/>
      <c r="G40" s="113"/>
      <c r="H40" s="54"/>
      <c r="L40" s="18"/>
      <c r="M40" s="103"/>
      <c r="N40" s="103"/>
      <c r="O40" s="103"/>
      <c r="P40" s="103"/>
      <c r="Q40" s="103"/>
      <c r="R40" s="103"/>
      <c r="S40" s="103"/>
      <c r="T40" s="103"/>
      <c r="U40" s="103"/>
      <c r="V40" s="103"/>
      <c r="W40" s="103"/>
      <c r="X40" s="103"/>
      <c r="Y40" s="103"/>
      <c r="Z40" s="103"/>
      <c r="AA40" s="103"/>
      <c r="AB40" s="103"/>
      <c r="AC40" s="103"/>
      <c r="AD40" s="103"/>
    </row>
    <row r="41" ht="18.75" customHeight="1">
      <c r="A41" s="117"/>
      <c r="B41" s="118" t="s">
        <v>44</v>
      </c>
      <c r="F41" s="18"/>
      <c r="G41" s="113"/>
      <c r="H41" s="109" t="s">
        <v>45</v>
      </c>
      <c r="I41" s="26"/>
      <c r="J41" s="26"/>
      <c r="K41" s="119">
        <f>L38</f>
        <v>76948.9827</v>
      </c>
      <c r="L41" s="29"/>
    </row>
    <row r="42" ht="18.75" customHeight="1">
      <c r="A42" s="117"/>
      <c r="B42" s="54"/>
      <c r="F42" s="18"/>
      <c r="G42" s="113"/>
    </row>
    <row r="43">
      <c r="A43" s="112"/>
      <c r="B43" s="120" t="s">
        <v>33</v>
      </c>
      <c r="E43" s="121">
        <f>IF($E$40&lt;=$I$54,$E$40*$I$52,$I$54*$I$52+($E$40-$I$54)*$I$53)</f>
        <v>30113.71565</v>
      </c>
      <c r="F43" s="18"/>
      <c r="G43" s="113"/>
      <c r="H43" s="103"/>
      <c r="I43" s="103" t="str">
        <f>J49</f>
        <v/>
      </c>
      <c r="J43" s="103"/>
      <c r="K43" s="103"/>
      <c r="L43" s="103"/>
      <c r="M43" s="103"/>
      <c r="N43" s="103"/>
      <c r="O43" s="103"/>
      <c r="P43" s="103"/>
      <c r="Q43" s="103"/>
      <c r="R43" s="103"/>
      <c r="S43" s="103"/>
      <c r="T43" s="103"/>
      <c r="U43" s="103"/>
      <c r="V43" s="103"/>
      <c r="W43" s="103"/>
      <c r="X43" s="103"/>
      <c r="Y43" s="103"/>
      <c r="Z43" s="103"/>
      <c r="AA43" s="103"/>
      <c r="AB43" s="103"/>
      <c r="AC43" s="103"/>
      <c r="AD43" s="103"/>
    </row>
    <row r="44">
      <c r="A44" s="112"/>
      <c r="B44" s="122" t="s">
        <v>46</v>
      </c>
      <c r="C44" s="26"/>
      <c r="D44" s="26"/>
      <c r="E44" s="123">
        <f>E40-E43</f>
        <v>81244.27033</v>
      </c>
      <c r="F44" s="29"/>
      <c r="G44" s="11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row>
    <row r="45" ht="33.75" customHeight="1">
      <c r="A45" s="124"/>
      <c r="B45" s="125"/>
      <c r="G45" s="113"/>
    </row>
    <row r="46" ht="33.75" customHeight="1">
      <c r="A46" s="124"/>
      <c r="B46" s="126" t="s">
        <v>47</v>
      </c>
      <c r="C46" s="7"/>
      <c r="D46" s="7"/>
      <c r="E46" s="7"/>
      <c r="F46" s="7"/>
      <c r="G46" s="7"/>
      <c r="H46" s="7"/>
      <c r="I46" s="7"/>
      <c r="J46" s="7"/>
      <c r="K46" s="127"/>
      <c r="L46" s="48"/>
    </row>
    <row r="47">
      <c r="A47" s="30"/>
      <c r="B47" s="128"/>
      <c r="C47" s="128"/>
      <c r="D47" s="128"/>
      <c r="E47" s="128"/>
      <c r="F47" s="128"/>
      <c r="G47" s="128"/>
      <c r="H47" s="128"/>
      <c r="I47" s="128"/>
      <c r="J47" s="128"/>
      <c r="K47" s="128"/>
      <c r="L47" s="128"/>
    </row>
    <row r="48" ht="33.75" customHeight="1">
      <c r="A48" s="5"/>
      <c r="B48" s="6" t="s">
        <v>48</v>
      </c>
      <c r="C48" s="7"/>
      <c r="D48" s="7"/>
      <c r="E48" s="8" t="s">
        <v>2</v>
      </c>
      <c r="F48" s="7"/>
      <c r="G48" s="7"/>
      <c r="H48" s="7"/>
      <c r="I48" s="8" t="s">
        <v>49</v>
      </c>
      <c r="J48" s="10"/>
      <c r="K48" s="129"/>
      <c r="L48" s="129"/>
    </row>
    <row r="49">
      <c r="A49" s="5"/>
      <c r="B49" s="130" t="s">
        <v>50</v>
      </c>
      <c r="C49" s="7"/>
      <c r="D49" s="7"/>
      <c r="E49" s="131" t="s">
        <v>51</v>
      </c>
      <c r="F49" s="7"/>
      <c r="G49" s="7"/>
      <c r="H49" s="7"/>
      <c r="I49" s="132">
        <v>0.19</v>
      </c>
      <c r="J49" s="10"/>
      <c r="K49" s="133"/>
    </row>
    <row r="50">
      <c r="A50" s="63"/>
      <c r="B50" s="134" t="s">
        <v>52</v>
      </c>
      <c r="E50" s="19" t="s">
        <v>53</v>
      </c>
      <c r="I50" s="135">
        <v>0.258</v>
      </c>
      <c r="J50" s="18"/>
      <c r="K50" s="133"/>
    </row>
    <row r="51">
      <c r="A51" s="124"/>
      <c r="B51" s="134" t="s">
        <v>54</v>
      </c>
      <c r="E51" s="75" t="s">
        <v>55</v>
      </c>
      <c r="I51" s="136">
        <v>200000.0</v>
      </c>
      <c r="J51" s="18"/>
      <c r="K51" s="133"/>
    </row>
    <row r="52">
      <c r="A52" s="124"/>
      <c r="B52" s="134" t="s">
        <v>56</v>
      </c>
      <c r="E52" s="137" t="s">
        <v>57</v>
      </c>
      <c r="I52" s="138">
        <v>0.245</v>
      </c>
      <c r="J52" s="18"/>
      <c r="K52" s="133"/>
    </row>
    <row r="53">
      <c r="A53" s="124"/>
      <c r="B53" s="134" t="s">
        <v>58</v>
      </c>
      <c r="E53" s="137" t="s">
        <v>59</v>
      </c>
      <c r="I53" s="138">
        <v>0.31</v>
      </c>
      <c r="J53" s="18"/>
      <c r="K53" s="133"/>
    </row>
    <row r="54">
      <c r="A54" s="139"/>
      <c r="B54" s="134" t="s">
        <v>60</v>
      </c>
      <c r="E54" s="75" t="s">
        <v>61</v>
      </c>
      <c r="I54" s="136">
        <f>IF($I$6="Ja",2*67804,67804)</f>
        <v>67804</v>
      </c>
      <c r="J54" s="18"/>
      <c r="K54" s="133"/>
      <c r="L54" s="140"/>
      <c r="M54" s="140"/>
      <c r="N54" s="140"/>
      <c r="O54" s="140"/>
      <c r="P54" s="140"/>
      <c r="Q54" s="140"/>
      <c r="R54" s="140"/>
      <c r="S54" s="140"/>
      <c r="T54" s="140"/>
      <c r="U54" s="140"/>
      <c r="V54" s="140"/>
      <c r="W54" s="140"/>
      <c r="X54" s="140"/>
      <c r="Y54" s="140"/>
      <c r="Z54" s="140"/>
      <c r="AA54" s="140"/>
      <c r="AB54" s="140"/>
      <c r="AC54" s="140"/>
      <c r="AD54" s="140"/>
    </row>
    <row r="55">
      <c r="A55" s="14"/>
      <c r="B55" s="134" t="s">
        <v>62</v>
      </c>
      <c r="E55" s="137" t="s">
        <v>63</v>
      </c>
      <c r="I55" s="138">
        <v>0.0588</v>
      </c>
      <c r="J55" s="18"/>
      <c r="K55" s="133"/>
    </row>
    <row r="56">
      <c r="A56" s="14"/>
      <c r="B56" s="134" t="s">
        <v>64</v>
      </c>
      <c r="E56" s="137" t="s">
        <v>65</v>
      </c>
      <c r="I56" s="141">
        <v>0.36</v>
      </c>
      <c r="J56" s="18"/>
      <c r="K56" s="133"/>
    </row>
    <row r="57">
      <c r="A57" s="77"/>
      <c r="B57" s="142" t="s">
        <v>66</v>
      </c>
      <c r="C57" s="26"/>
      <c r="D57" s="26"/>
      <c r="E57" s="143" t="s">
        <v>67</v>
      </c>
      <c r="F57" s="26"/>
      <c r="G57" s="26"/>
      <c r="H57" s="26"/>
      <c r="I57" s="144">
        <f>IF($I$6="Ja",2*57684,57684)</f>
        <v>57684</v>
      </c>
      <c r="J57" s="29"/>
    </row>
    <row r="58" ht="18.75" customHeight="1">
      <c r="A58" s="77"/>
      <c r="B58" s="145"/>
      <c r="C58" s="146"/>
      <c r="D58" s="146"/>
      <c r="F58" s="146"/>
      <c r="G58" s="50"/>
    </row>
    <row r="59" ht="18.75" customHeight="1">
      <c r="A59" s="77"/>
      <c r="B59" s="145"/>
      <c r="C59" s="146"/>
      <c r="D59" s="146"/>
      <c r="E59" s="146"/>
      <c r="F59" s="146"/>
      <c r="G59" s="50"/>
    </row>
    <row r="60" ht="18.75" customHeight="1">
      <c r="A60" s="77"/>
      <c r="B60" s="145"/>
      <c r="C60" s="146"/>
      <c r="D60" s="146"/>
      <c r="E60" s="146"/>
      <c r="F60" s="146"/>
      <c r="G60" s="50"/>
    </row>
    <row r="61" ht="18.75" customHeight="1">
      <c r="A61" s="77"/>
      <c r="B61" s="145"/>
      <c r="C61" s="146"/>
      <c r="D61" s="146"/>
      <c r="E61" s="146"/>
      <c r="F61" s="146"/>
      <c r="G61" s="50"/>
    </row>
    <row r="62" ht="18.75" customHeight="1">
      <c r="A62" s="77"/>
      <c r="B62" s="145"/>
      <c r="C62" s="146"/>
      <c r="D62" s="146"/>
      <c r="E62" s="146"/>
      <c r="F62" s="146"/>
      <c r="G62" s="50"/>
    </row>
    <row r="63">
      <c r="A63" s="4"/>
      <c r="C63" s="103"/>
    </row>
    <row r="64">
      <c r="A64" s="4"/>
      <c r="C64" s="147"/>
    </row>
    <row r="65">
      <c r="A65" s="4"/>
      <c r="C65" s="103"/>
    </row>
    <row r="66">
      <c r="A66" s="4"/>
      <c r="C66" s="103"/>
    </row>
    <row r="67">
      <c r="A67" s="4"/>
      <c r="C67" s="103"/>
    </row>
    <row r="68">
      <c r="A68" s="4"/>
      <c r="C68" s="103"/>
    </row>
    <row r="69">
      <c r="A69" s="4"/>
      <c r="C69" s="148"/>
    </row>
    <row r="70">
      <c r="A70" s="4"/>
    </row>
    <row r="71">
      <c r="A71" s="4"/>
    </row>
    <row r="72">
      <c r="A72" s="4"/>
    </row>
    <row r="73">
      <c r="A73" s="4"/>
    </row>
    <row r="74">
      <c r="A74" s="4"/>
    </row>
    <row r="75">
      <c r="A75" s="4"/>
    </row>
    <row r="76">
      <c r="A76" s="4"/>
    </row>
    <row r="77">
      <c r="A77" s="4"/>
    </row>
    <row r="78">
      <c r="A78" s="4"/>
    </row>
    <row r="79">
      <c r="A79" s="4"/>
    </row>
    <row r="80">
      <c r="A80" s="4"/>
    </row>
    <row r="81">
      <c r="A81" s="4"/>
    </row>
    <row r="82">
      <c r="A82" s="4"/>
    </row>
    <row r="83">
      <c r="A83" s="4"/>
    </row>
    <row r="84">
      <c r="A84" s="4"/>
    </row>
    <row r="85">
      <c r="A85" s="4"/>
    </row>
    <row r="86">
      <c r="A86" s="4"/>
    </row>
    <row r="87">
      <c r="A87" s="4"/>
    </row>
    <row r="88">
      <c r="A88" s="4"/>
    </row>
    <row r="89">
      <c r="A89" s="4"/>
    </row>
    <row r="90">
      <c r="A90" s="4"/>
    </row>
    <row r="91">
      <c r="A91" s="4"/>
    </row>
    <row r="92">
      <c r="A92" s="4"/>
    </row>
    <row r="93">
      <c r="A93" s="4"/>
    </row>
    <row r="94">
      <c r="A94" s="4"/>
    </row>
    <row r="95">
      <c r="A95" s="4"/>
    </row>
    <row r="96">
      <c r="A96" s="4"/>
    </row>
    <row r="97">
      <c r="A97" s="4"/>
    </row>
    <row r="98">
      <c r="A98" s="4"/>
    </row>
    <row r="99">
      <c r="A99" s="4"/>
    </row>
    <row r="100">
      <c r="A100" s="4"/>
    </row>
    <row r="101">
      <c r="A101" s="4"/>
    </row>
    <row r="102">
      <c r="A102" s="4"/>
    </row>
    <row r="103">
      <c r="A103" s="4"/>
    </row>
    <row r="104">
      <c r="A104" s="4"/>
    </row>
    <row r="105">
      <c r="A105" s="4"/>
    </row>
    <row r="106">
      <c r="A106" s="4"/>
    </row>
    <row r="107">
      <c r="A107" s="4"/>
    </row>
    <row r="108">
      <c r="A108" s="4"/>
    </row>
    <row r="109">
      <c r="A109" s="4"/>
    </row>
    <row r="110">
      <c r="A110" s="4"/>
    </row>
    <row r="111">
      <c r="A111" s="4"/>
    </row>
    <row r="112">
      <c r="A112" s="4"/>
    </row>
    <row r="113">
      <c r="A113" s="4"/>
    </row>
    <row r="114">
      <c r="A114" s="4"/>
    </row>
    <row r="115">
      <c r="A115" s="4"/>
    </row>
    <row r="116">
      <c r="A116" s="4"/>
    </row>
    <row r="117">
      <c r="A117" s="4"/>
    </row>
    <row r="118">
      <c r="A118" s="4"/>
    </row>
    <row r="119">
      <c r="A119" s="4"/>
    </row>
    <row r="120">
      <c r="A120" s="4"/>
    </row>
    <row r="121">
      <c r="A121" s="4"/>
    </row>
    <row r="122">
      <c r="A122" s="4"/>
    </row>
    <row r="123">
      <c r="A123" s="4"/>
    </row>
    <row r="124">
      <c r="A124" s="4"/>
    </row>
    <row r="125">
      <c r="A125" s="4"/>
    </row>
    <row r="126">
      <c r="A126" s="4"/>
    </row>
    <row r="127">
      <c r="A127" s="4"/>
    </row>
    <row r="128">
      <c r="A128" s="4"/>
    </row>
    <row r="129">
      <c r="A129" s="4"/>
    </row>
    <row r="130">
      <c r="A130" s="4"/>
    </row>
    <row r="131">
      <c r="A131" s="4"/>
    </row>
    <row r="132">
      <c r="A132" s="4"/>
    </row>
    <row r="133">
      <c r="A133" s="4"/>
    </row>
    <row r="134">
      <c r="A134" s="4"/>
    </row>
    <row r="135">
      <c r="A135" s="4"/>
    </row>
    <row r="136">
      <c r="A136" s="4"/>
    </row>
    <row r="137">
      <c r="A137" s="4"/>
    </row>
    <row r="138">
      <c r="A138" s="4"/>
    </row>
    <row r="139">
      <c r="A139" s="4"/>
    </row>
    <row r="140">
      <c r="A140" s="4"/>
    </row>
    <row r="141">
      <c r="A141" s="4"/>
    </row>
    <row r="142">
      <c r="A142" s="4"/>
    </row>
    <row r="143">
      <c r="A143" s="4"/>
    </row>
    <row r="144">
      <c r="A144" s="4"/>
    </row>
    <row r="145">
      <c r="A145" s="4"/>
    </row>
    <row r="146">
      <c r="A146" s="4"/>
    </row>
    <row r="147">
      <c r="A147" s="4"/>
    </row>
    <row r="148">
      <c r="A148" s="4"/>
    </row>
    <row r="149">
      <c r="A149" s="4"/>
    </row>
    <row r="150">
      <c r="A150" s="4"/>
    </row>
    <row r="151">
      <c r="A151" s="4"/>
    </row>
    <row r="152">
      <c r="A152" s="4"/>
    </row>
    <row r="153">
      <c r="A153" s="4"/>
    </row>
    <row r="154">
      <c r="A154" s="4"/>
    </row>
    <row r="155">
      <c r="A155" s="4"/>
    </row>
    <row r="156">
      <c r="A156" s="4"/>
    </row>
    <row r="157">
      <c r="A157" s="4"/>
    </row>
    <row r="158">
      <c r="A158" s="4"/>
    </row>
    <row r="159">
      <c r="A159" s="4"/>
    </row>
    <row r="160">
      <c r="A160" s="4"/>
    </row>
    <row r="161">
      <c r="A161" s="4"/>
    </row>
    <row r="162">
      <c r="A162" s="4"/>
    </row>
    <row r="163">
      <c r="A163" s="4"/>
    </row>
    <row r="164">
      <c r="A164" s="4"/>
    </row>
    <row r="165">
      <c r="A165" s="4"/>
    </row>
    <row r="166">
      <c r="A166" s="4"/>
    </row>
    <row r="167">
      <c r="A167" s="4"/>
    </row>
    <row r="168">
      <c r="A168" s="4"/>
    </row>
    <row r="169">
      <c r="A169" s="4"/>
    </row>
    <row r="170">
      <c r="A170" s="4"/>
    </row>
    <row r="171">
      <c r="A171" s="4"/>
    </row>
    <row r="172">
      <c r="A172" s="4"/>
    </row>
    <row r="173">
      <c r="A173" s="4"/>
    </row>
    <row r="174">
      <c r="A174" s="4"/>
    </row>
    <row r="175">
      <c r="A175" s="4"/>
    </row>
    <row r="176">
      <c r="A176" s="4"/>
    </row>
    <row r="177">
      <c r="A177" s="4"/>
    </row>
    <row r="178">
      <c r="A178" s="4"/>
    </row>
    <row r="179">
      <c r="A179" s="4"/>
    </row>
    <row r="180">
      <c r="A180" s="4"/>
    </row>
    <row r="181">
      <c r="A181" s="4"/>
    </row>
    <row r="182">
      <c r="A182" s="4"/>
    </row>
    <row r="183">
      <c r="A183" s="4"/>
    </row>
    <row r="184">
      <c r="A184" s="4"/>
    </row>
    <row r="185">
      <c r="A185" s="4"/>
    </row>
    <row r="186">
      <c r="A186" s="4"/>
    </row>
    <row r="187">
      <c r="A187" s="4"/>
    </row>
    <row r="188">
      <c r="A188" s="4"/>
    </row>
    <row r="189">
      <c r="A189" s="4"/>
    </row>
    <row r="190">
      <c r="A190" s="4"/>
    </row>
    <row r="191">
      <c r="A191" s="4"/>
    </row>
    <row r="192">
      <c r="A192" s="4"/>
    </row>
    <row r="193">
      <c r="A193" s="4"/>
    </row>
    <row r="194">
      <c r="A194" s="4"/>
    </row>
    <row r="195">
      <c r="A195" s="4"/>
    </row>
    <row r="196">
      <c r="A196" s="4"/>
    </row>
    <row r="197">
      <c r="A197" s="4"/>
    </row>
    <row r="198">
      <c r="A198" s="4"/>
    </row>
    <row r="199">
      <c r="A199" s="4"/>
    </row>
    <row r="200">
      <c r="A200" s="4"/>
    </row>
    <row r="201">
      <c r="A201" s="4"/>
    </row>
    <row r="202">
      <c r="A202" s="4"/>
    </row>
    <row r="203">
      <c r="A203" s="4"/>
    </row>
    <row r="204">
      <c r="A204" s="4"/>
    </row>
    <row r="205">
      <c r="A205" s="4"/>
    </row>
    <row r="206">
      <c r="A206" s="4"/>
    </row>
    <row r="207">
      <c r="A207" s="4"/>
    </row>
    <row r="208">
      <c r="A208" s="4"/>
    </row>
    <row r="209">
      <c r="A209" s="4"/>
    </row>
    <row r="210">
      <c r="A210" s="4"/>
    </row>
    <row r="211">
      <c r="A211" s="4"/>
    </row>
    <row r="212">
      <c r="A212" s="4"/>
    </row>
    <row r="213">
      <c r="A213" s="4"/>
    </row>
    <row r="214">
      <c r="A214" s="4"/>
    </row>
    <row r="215">
      <c r="A215" s="4"/>
    </row>
    <row r="216">
      <c r="A216" s="4"/>
    </row>
    <row r="217">
      <c r="A217" s="4"/>
    </row>
    <row r="218">
      <c r="A218" s="4"/>
    </row>
    <row r="219">
      <c r="A219" s="4"/>
    </row>
    <row r="220">
      <c r="A220" s="4"/>
    </row>
    <row r="221">
      <c r="A221" s="4"/>
    </row>
    <row r="222">
      <c r="A222" s="4"/>
    </row>
    <row r="223">
      <c r="A223" s="4"/>
    </row>
    <row r="224">
      <c r="A224" s="4"/>
    </row>
    <row r="225">
      <c r="A225" s="4"/>
    </row>
    <row r="226">
      <c r="A226" s="4"/>
    </row>
    <row r="227">
      <c r="A227" s="4"/>
    </row>
    <row r="228">
      <c r="A228" s="4"/>
    </row>
    <row r="229">
      <c r="A229" s="4"/>
    </row>
    <row r="230">
      <c r="A230" s="4"/>
    </row>
    <row r="231">
      <c r="A231" s="4"/>
    </row>
    <row r="232">
      <c r="A232" s="4"/>
    </row>
    <row r="233">
      <c r="A233" s="4"/>
    </row>
    <row r="234">
      <c r="A234" s="4"/>
    </row>
    <row r="235">
      <c r="A235" s="4"/>
    </row>
    <row r="236">
      <c r="A236" s="4"/>
    </row>
    <row r="237">
      <c r="A237" s="4"/>
    </row>
    <row r="238">
      <c r="A238" s="4"/>
    </row>
    <row r="239">
      <c r="A239" s="4"/>
    </row>
    <row r="240">
      <c r="A240" s="4"/>
    </row>
    <row r="241">
      <c r="A241" s="4"/>
    </row>
    <row r="242">
      <c r="A242" s="4"/>
    </row>
    <row r="243">
      <c r="A243" s="4"/>
    </row>
    <row r="244">
      <c r="A244" s="4"/>
    </row>
    <row r="245">
      <c r="A245" s="4"/>
    </row>
    <row r="246">
      <c r="A246" s="4"/>
    </row>
    <row r="247">
      <c r="A247" s="4"/>
    </row>
    <row r="248">
      <c r="A248" s="4"/>
    </row>
    <row r="249">
      <c r="A249" s="4"/>
    </row>
    <row r="250">
      <c r="A250" s="4"/>
    </row>
    <row r="251">
      <c r="A251" s="4"/>
    </row>
    <row r="252">
      <c r="A252" s="4"/>
    </row>
    <row r="253">
      <c r="A253" s="4"/>
    </row>
    <row r="254">
      <c r="A254" s="4"/>
    </row>
    <row r="255">
      <c r="A255" s="4"/>
    </row>
    <row r="256">
      <c r="A256" s="4"/>
    </row>
    <row r="257">
      <c r="A257" s="4"/>
    </row>
    <row r="258">
      <c r="A258" s="4"/>
    </row>
    <row r="259">
      <c r="A259" s="4"/>
    </row>
    <row r="260">
      <c r="A260" s="4"/>
    </row>
    <row r="261">
      <c r="A261" s="4"/>
    </row>
    <row r="262">
      <c r="A262" s="4"/>
    </row>
    <row r="263">
      <c r="A263" s="4"/>
    </row>
    <row r="264">
      <c r="A264" s="4"/>
    </row>
    <row r="265">
      <c r="A265" s="4"/>
    </row>
    <row r="266">
      <c r="A266" s="4"/>
    </row>
    <row r="267">
      <c r="A267" s="4"/>
    </row>
    <row r="268">
      <c r="A268" s="4"/>
    </row>
    <row r="269">
      <c r="A269" s="4"/>
    </row>
    <row r="270">
      <c r="A270" s="4"/>
    </row>
    <row r="271">
      <c r="A271" s="4"/>
    </row>
    <row r="272">
      <c r="A272" s="4"/>
    </row>
    <row r="273">
      <c r="A273" s="4"/>
    </row>
    <row r="274">
      <c r="A274" s="4"/>
    </row>
    <row r="275">
      <c r="A275" s="4"/>
    </row>
    <row r="276">
      <c r="A276" s="4"/>
    </row>
    <row r="277">
      <c r="A277" s="4"/>
    </row>
    <row r="278">
      <c r="A278" s="4"/>
    </row>
    <row r="279">
      <c r="A279" s="4"/>
    </row>
    <row r="280">
      <c r="A280" s="4"/>
    </row>
    <row r="281">
      <c r="A281" s="4"/>
    </row>
    <row r="282">
      <c r="A282" s="4"/>
    </row>
    <row r="283">
      <c r="A283" s="4"/>
    </row>
    <row r="284">
      <c r="A284" s="4"/>
    </row>
    <row r="285">
      <c r="A285" s="4"/>
    </row>
    <row r="286">
      <c r="A286" s="4"/>
    </row>
    <row r="287">
      <c r="A287" s="4"/>
    </row>
    <row r="288">
      <c r="A288" s="4"/>
    </row>
    <row r="289">
      <c r="A289" s="4"/>
    </row>
    <row r="290">
      <c r="A290" s="4"/>
    </row>
    <row r="291">
      <c r="A291" s="4"/>
    </row>
    <row r="292">
      <c r="A292" s="4"/>
    </row>
    <row r="293">
      <c r="A293" s="4"/>
    </row>
    <row r="294">
      <c r="A294" s="4"/>
    </row>
    <row r="295">
      <c r="A295" s="4"/>
    </row>
    <row r="296">
      <c r="A296" s="4"/>
    </row>
    <row r="297">
      <c r="A297" s="4"/>
    </row>
    <row r="298">
      <c r="A298" s="4"/>
    </row>
    <row r="299">
      <c r="A299" s="4"/>
    </row>
    <row r="300">
      <c r="A300" s="4"/>
    </row>
    <row r="301">
      <c r="A301" s="4"/>
    </row>
    <row r="302">
      <c r="A302" s="4"/>
    </row>
    <row r="303">
      <c r="A303" s="4"/>
    </row>
    <row r="304">
      <c r="A304" s="4"/>
    </row>
    <row r="305">
      <c r="A305" s="4"/>
    </row>
    <row r="306">
      <c r="A306" s="4"/>
    </row>
    <row r="307">
      <c r="A307" s="4"/>
    </row>
    <row r="308">
      <c r="A308" s="4"/>
    </row>
    <row r="309">
      <c r="A309" s="4"/>
    </row>
    <row r="310">
      <c r="A310" s="4"/>
    </row>
    <row r="311">
      <c r="A311" s="4"/>
    </row>
    <row r="312">
      <c r="A312" s="4"/>
    </row>
    <row r="313">
      <c r="A313" s="4"/>
    </row>
    <row r="314">
      <c r="A314" s="4"/>
    </row>
    <row r="315">
      <c r="A315" s="4"/>
    </row>
    <row r="316">
      <c r="A316" s="4"/>
    </row>
    <row r="317">
      <c r="A317" s="4"/>
    </row>
    <row r="318">
      <c r="A318" s="4"/>
    </row>
    <row r="319">
      <c r="A319" s="4"/>
    </row>
    <row r="320">
      <c r="A320" s="4"/>
    </row>
    <row r="321">
      <c r="A321" s="4"/>
    </row>
    <row r="322">
      <c r="A322" s="4"/>
    </row>
    <row r="323">
      <c r="A323" s="4"/>
    </row>
    <row r="324">
      <c r="A324" s="4"/>
    </row>
    <row r="325">
      <c r="A325" s="4"/>
    </row>
    <row r="326">
      <c r="A326" s="4"/>
    </row>
    <row r="327">
      <c r="A327" s="4"/>
    </row>
    <row r="328">
      <c r="A328" s="4"/>
    </row>
    <row r="329">
      <c r="A329" s="4"/>
    </row>
    <row r="330">
      <c r="A330" s="4"/>
    </row>
    <row r="331">
      <c r="A331" s="4"/>
    </row>
    <row r="332">
      <c r="A332" s="4"/>
    </row>
    <row r="333">
      <c r="A333" s="4"/>
    </row>
    <row r="334">
      <c r="A334" s="4"/>
    </row>
    <row r="335">
      <c r="A335" s="4"/>
    </row>
    <row r="336">
      <c r="A336" s="4"/>
    </row>
    <row r="337">
      <c r="A337" s="4"/>
    </row>
    <row r="338">
      <c r="A338" s="4"/>
    </row>
    <row r="339">
      <c r="A339" s="4"/>
    </row>
    <row r="340">
      <c r="A340" s="4"/>
    </row>
    <row r="341">
      <c r="A341" s="4"/>
    </row>
    <row r="342">
      <c r="A342" s="4"/>
    </row>
    <row r="343">
      <c r="A343" s="4"/>
    </row>
    <row r="344">
      <c r="A344" s="4"/>
    </row>
    <row r="345">
      <c r="A345" s="4"/>
    </row>
    <row r="346">
      <c r="A346" s="4"/>
    </row>
    <row r="347">
      <c r="A347" s="4"/>
    </row>
    <row r="348">
      <c r="A348" s="4"/>
    </row>
    <row r="349">
      <c r="A349" s="4"/>
    </row>
    <row r="350">
      <c r="A350" s="4"/>
    </row>
    <row r="351">
      <c r="A351" s="4"/>
    </row>
    <row r="352">
      <c r="A352" s="4"/>
    </row>
    <row r="353">
      <c r="A353" s="4"/>
    </row>
    <row r="354">
      <c r="A354" s="4"/>
    </row>
    <row r="355">
      <c r="A355" s="4"/>
    </row>
    <row r="356">
      <c r="A356" s="4"/>
    </row>
    <row r="357">
      <c r="A357" s="4"/>
    </row>
    <row r="358">
      <c r="A358" s="4"/>
    </row>
    <row r="359">
      <c r="A359" s="4"/>
    </row>
    <row r="360">
      <c r="A360" s="4"/>
    </row>
    <row r="361">
      <c r="A361" s="4"/>
    </row>
    <row r="362">
      <c r="A362" s="4"/>
    </row>
    <row r="363">
      <c r="A363" s="4"/>
    </row>
    <row r="364">
      <c r="A364" s="4"/>
    </row>
    <row r="365">
      <c r="A365" s="4"/>
    </row>
    <row r="366">
      <c r="A366" s="4"/>
    </row>
    <row r="367">
      <c r="A367" s="4"/>
    </row>
    <row r="368">
      <c r="A368" s="4"/>
    </row>
    <row r="369">
      <c r="A369" s="4"/>
    </row>
    <row r="370">
      <c r="A370" s="4"/>
    </row>
    <row r="371">
      <c r="A371" s="4"/>
    </row>
    <row r="372">
      <c r="A372" s="4"/>
    </row>
    <row r="373">
      <c r="A373" s="4"/>
    </row>
    <row r="374">
      <c r="A374" s="4"/>
    </row>
    <row r="375">
      <c r="A375" s="4"/>
    </row>
    <row r="376">
      <c r="A376" s="4"/>
    </row>
    <row r="377">
      <c r="A377" s="4"/>
    </row>
    <row r="378">
      <c r="A378" s="4"/>
    </row>
    <row r="379">
      <c r="A379" s="4"/>
    </row>
    <row r="380">
      <c r="A380" s="4"/>
    </row>
    <row r="381">
      <c r="A381" s="4"/>
    </row>
    <row r="382">
      <c r="A382" s="4"/>
    </row>
    <row r="383">
      <c r="A383" s="4"/>
    </row>
    <row r="384">
      <c r="A384" s="4"/>
    </row>
    <row r="385">
      <c r="A385" s="4"/>
    </row>
    <row r="386">
      <c r="A386" s="4"/>
    </row>
    <row r="387">
      <c r="A387" s="4"/>
    </row>
    <row r="388">
      <c r="A388" s="4"/>
    </row>
    <row r="389">
      <c r="A389" s="4"/>
    </row>
    <row r="390">
      <c r="A390" s="4"/>
    </row>
    <row r="391">
      <c r="A391" s="4"/>
    </row>
    <row r="392">
      <c r="A392" s="4"/>
    </row>
    <row r="393">
      <c r="A393" s="4"/>
    </row>
    <row r="394">
      <c r="A394" s="4"/>
    </row>
    <row r="395">
      <c r="A395" s="4"/>
    </row>
    <row r="396">
      <c r="A396" s="4"/>
    </row>
    <row r="397">
      <c r="A397" s="4"/>
    </row>
    <row r="398">
      <c r="A398" s="4"/>
    </row>
    <row r="399">
      <c r="A399" s="4"/>
    </row>
    <row r="400">
      <c r="A400" s="4"/>
    </row>
    <row r="401">
      <c r="A401" s="4"/>
    </row>
    <row r="402">
      <c r="A402" s="4"/>
    </row>
    <row r="403">
      <c r="A403" s="4"/>
    </row>
    <row r="404">
      <c r="A404" s="4"/>
    </row>
    <row r="405">
      <c r="A405" s="4"/>
    </row>
    <row r="406">
      <c r="A406" s="4"/>
    </row>
    <row r="407">
      <c r="A407" s="4"/>
    </row>
    <row r="408">
      <c r="A408" s="4"/>
    </row>
    <row r="409">
      <c r="A409" s="4"/>
    </row>
    <row r="410">
      <c r="A410" s="4"/>
    </row>
    <row r="411">
      <c r="A411" s="4"/>
    </row>
    <row r="412">
      <c r="A412" s="4"/>
    </row>
    <row r="413">
      <c r="A413" s="4"/>
    </row>
    <row r="414">
      <c r="A414" s="4"/>
    </row>
    <row r="415">
      <c r="A415" s="4"/>
    </row>
    <row r="416">
      <c r="A416" s="4"/>
    </row>
    <row r="417">
      <c r="A417" s="4"/>
    </row>
    <row r="418">
      <c r="A418" s="4"/>
    </row>
    <row r="419">
      <c r="A419" s="4"/>
    </row>
    <row r="420">
      <c r="A420" s="4"/>
    </row>
    <row r="421">
      <c r="A421" s="4"/>
    </row>
    <row r="422">
      <c r="A422" s="4"/>
    </row>
    <row r="423">
      <c r="A423" s="4"/>
    </row>
    <row r="424">
      <c r="A424" s="4"/>
    </row>
    <row r="425">
      <c r="A425" s="4"/>
    </row>
    <row r="426">
      <c r="A426" s="4"/>
    </row>
    <row r="427">
      <c r="A427" s="4"/>
    </row>
    <row r="428">
      <c r="A428" s="4"/>
    </row>
    <row r="429">
      <c r="A429" s="4"/>
    </row>
    <row r="430">
      <c r="A430" s="4"/>
    </row>
    <row r="431">
      <c r="A431" s="4"/>
    </row>
    <row r="432">
      <c r="A432" s="4"/>
    </row>
    <row r="433">
      <c r="A433" s="4"/>
    </row>
    <row r="434">
      <c r="A434" s="4"/>
    </row>
    <row r="435">
      <c r="A435" s="4"/>
    </row>
    <row r="436">
      <c r="A436" s="4"/>
    </row>
    <row r="437">
      <c r="A437" s="4"/>
    </row>
    <row r="438">
      <c r="A438" s="4"/>
    </row>
    <row r="439">
      <c r="A439" s="4"/>
    </row>
    <row r="440">
      <c r="A440" s="4"/>
    </row>
    <row r="441">
      <c r="A441" s="4"/>
    </row>
    <row r="442">
      <c r="A442" s="4"/>
    </row>
    <row r="443">
      <c r="A443" s="4"/>
    </row>
    <row r="444">
      <c r="A444" s="4"/>
    </row>
    <row r="445">
      <c r="A445" s="4"/>
    </row>
    <row r="446">
      <c r="A446" s="4"/>
    </row>
    <row r="447">
      <c r="A447" s="4"/>
    </row>
    <row r="448">
      <c r="A448" s="4"/>
    </row>
    <row r="449">
      <c r="A449" s="4"/>
    </row>
    <row r="450">
      <c r="A450" s="4"/>
    </row>
    <row r="451">
      <c r="A451" s="4"/>
    </row>
    <row r="452">
      <c r="A452" s="4"/>
    </row>
    <row r="453">
      <c r="A453" s="4"/>
    </row>
    <row r="454">
      <c r="A454" s="4"/>
    </row>
    <row r="455">
      <c r="A455" s="4"/>
    </row>
    <row r="456">
      <c r="A456" s="4"/>
    </row>
    <row r="457">
      <c r="A457" s="4"/>
    </row>
    <row r="458">
      <c r="A458" s="4"/>
    </row>
    <row r="459">
      <c r="A459" s="4"/>
    </row>
    <row r="460">
      <c r="A460" s="4"/>
    </row>
    <row r="461">
      <c r="A461" s="4"/>
    </row>
    <row r="462">
      <c r="A462" s="4"/>
    </row>
    <row r="463">
      <c r="A463" s="4"/>
    </row>
    <row r="464">
      <c r="A464" s="4"/>
    </row>
    <row r="465">
      <c r="A465" s="4"/>
    </row>
    <row r="466">
      <c r="A466" s="4"/>
    </row>
    <row r="467">
      <c r="A467" s="4"/>
    </row>
    <row r="468">
      <c r="A468" s="4"/>
    </row>
    <row r="469">
      <c r="A469" s="4"/>
    </row>
    <row r="470">
      <c r="A470" s="4"/>
    </row>
    <row r="471">
      <c r="A471" s="4"/>
    </row>
    <row r="472">
      <c r="A472" s="4"/>
    </row>
    <row r="473">
      <c r="A473" s="4"/>
    </row>
    <row r="474">
      <c r="A474" s="4"/>
    </row>
    <row r="475">
      <c r="A475" s="4"/>
    </row>
    <row r="476">
      <c r="A476" s="4"/>
    </row>
    <row r="477">
      <c r="A477" s="4"/>
    </row>
    <row r="478">
      <c r="A478" s="4"/>
    </row>
    <row r="479">
      <c r="A479" s="4"/>
    </row>
    <row r="480">
      <c r="A480" s="4"/>
    </row>
    <row r="481">
      <c r="A481" s="4"/>
    </row>
    <row r="482">
      <c r="A482" s="4"/>
    </row>
    <row r="483">
      <c r="A483" s="4"/>
    </row>
    <row r="484">
      <c r="A484" s="4"/>
    </row>
    <row r="485">
      <c r="A485" s="4"/>
    </row>
    <row r="486">
      <c r="A486" s="4"/>
    </row>
    <row r="487">
      <c r="A487" s="4"/>
    </row>
    <row r="488">
      <c r="A488" s="4"/>
    </row>
    <row r="489">
      <c r="A489" s="4"/>
    </row>
    <row r="490">
      <c r="A490" s="4"/>
    </row>
    <row r="491">
      <c r="A491" s="4"/>
    </row>
    <row r="492">
      <c r="A492" s="4"/>
    </row>
    <row r="493">
      <c r="A493" s="4"/>
    </row>
    <row r="494">
      <c r="A494" s="4"/>
    </row>
    <row r="495">
      <c r="A495" s="4"/>
    </row>
    <row r="496">
      <c r="A496" s="4"/>
    </row>
    <row r="497">
      <c r="A497" s="4"/>
    </row>
    <row r="498">
      <c r="A498" s="4"/>
    </row>
    <row r="499">
      <c r="A499" s="4"/>
    </row>
    <row r="500">
      <c r="A500" s="4"/>
    </row>
    <row r="501">
      <c r="A501" s="4"/>
    </row>
    <row r="502">
      <c r="A502" s="4"/>
    </row>
    <row r="503">
      <c r="A503" s="4"/>
    </row>
    <row r="504">
      <c r="A504" s="4"/>
    </row>
    <row r="505">
      <c r="A505" s="4"/>
    </row>
    <row r="506">
      <c r="A506" s="4"/>
    </row>
    <row r="507">
      <c r="A507" s="4"/>
    </row>
    <row r="508">
      <c r="A508" s="4"/>
    </row>
    <row r="509">
      <c r="A509" s="4"/>
    </row>
    <row r="510">
      <c r="A510" s="4"/>
    </row>
    <row r="511">
      <c r="A511" s="4"/>
    </row>
    <row r="512">
      <c r="A512" s="4"/>
    </row>
    <row r="513">
      <c r="A513" s="4"/>
    </row>
    <row r="514">
      <c r="A514" s="4"/>
    </row>
    <row r="515">
      <c r="A515" s="4"/>
    </row>
    <row r="516">
      <c r="A516" s="4"/>
    </row>
    <row r="517">
      <c r="A517" s="4"/>
    </row>
    <row r="518">
      <c r="A518" s="4"/>
    </row>
    <row r="519">
      <c r="A519" s="4"/>
    </row>
    <row r="520">
      <c r="A520" s="4"/>
    </row>
    <row r="521">
      <c r="A521" s="4"/>
    </row>
    <row r="522">
      <c r="A522" s="4"/>
    </row>
    <row r="523">
      <c r="A523" s="4"/>
    </row>
    <row r="524">
      <c r="A524" s="4"/>
    </row>
    <row r="525">
      <c r="A525" s="4"/>
    </row>
    <row r="526">
      <c r="A526" s="4"/>
    </row>
    <row r="527">
      <c r="A527" s="4"/>
    </row>
    <row r="528">
      <c r="A528" s="4"/>
    </row>
    <row r="529">
      <c r="A529" s="4"/>
    </row>
    <row r="530">
      <c r="A530" s="4"/>
    </row>
    <row r="531">
      <c r="A531" s="4"/>
    </row>
    <row r="532">
      <c r="A532" s="4"/>
    </row>
    <row r="533">
      <c r="A533" s="4"/>
    </row>
    <row r="534">
      <c r="A534" s="4"/>
    </row>
    <row r="535">
      <c r="A535" s="4"/>
    </row>
    <row r="536">
      <c r="A536" s="4"/>
    </row>
    <row r="537">
      <c r="A537" s="4"/>
    </row>
    <row r="538">
      <c r="A538" s="4"/>
    </row>
    <row r="539">
      <c r="A539" s="4"/>
    </row>
    <row r="540">
      <c r="A540" s="4"/>
    </row>
    <row r="541">
      <c r="A541" s="4"/>
    </row>
    <row r="542">
      <c r="A542" s="4"/>
    </row>
    <row r="543">
      <c r="A543" s="4"/>
    </row>
    <row r="544">
      <c r="A544" s="4"/>
    </row>
    <row r="545">
      <c r="A545" s="4"/>
    </row>
    <row r="546">
      <c r="A546" s="4"/>
    </row>
    <row r="547">
      <c r="A547" s="4"/>
    </row>
    <row r="548">
      <c r="A548" s="4"/>
    </row>
    <row r="549">
      <c r="A549" s="4"/>
    </row>
    <row r="550">
      <c r="A550" s="4"/>
    </row>
    <row r="551">
      <c r="A551" s="4"/>
    </row>
    <row r="552">
      <c r="A552" s="4"/>
    </row>
    <row r="553">
      <c r="A553" s="4"/>
    </row>
    <row r="554">
      <c r="A554" s="4"/>
    </row>
    <row r="555">
      <c r="A555" s="4"/>
    </row>
    <row r="556">
      <c r="A556" s="4"/>
    </row>
    <row r="557">
      <c r="A557" s="4"/>
    </row>
    <row r="558">
      <c r="A558" s="4"/>
    </row>
    <row r="559">
      <c r="A559" s="4"/>
    </row>
    <row r="560">
      <c r="A560" s="4"/>
    </row>
    <row r="561">
      <c r="A561" s="4"/>
    </row>
    <row r="562">
      <c r="A562" s="4"/>
    </row>
    <row r="563">
      <c r="A563" s="4"/>
    </row>
    <row r="564">
      <c r="A564" s="4"/>
    </row>
    <row r="565">
      <c r="A565" s="4"/>
    </row>
    <row r="566">
      <c r="A566" s="4"/>
    </row>
    <row r="567">
      <c r="A567" s="4"/>
    </row>
    <row r="568">
      <c r="A568" s="4"/>
    </row>
    <row r="569">
      <c r="A569" s="4"/>
    </row>
    <row r="570">
      <c r="A570" s="4"/>
    </row>
    <row r="571">
      <c r="A571" s="4"/>
    </row>
    <row r="572">
      <c r="A572" s="4"/>
    </row>
    <row r="573">
      <c r="A573" s="4"/>
    </row>
    <row r="574">
      <c r="A574" s="4"/>
    </row>
    <row r="575">
      <c r="A575" s="4"/>
    </row>
    <row r="576">
      <c r="A576" s="4"/>
    </row>
    <row r="577">
      <c r="A577" s="4"/>
    </row>
    <row r="578">
      <c r="A578" s="4"/>
    </row>
    <row r="579">
      <c r="A579" s="4"/>
    </row>
    <row r="580">
      <c r="A580" s="4"/>
    </row>
    <row r="581">
      <c r="A581" s="4"/>
    </row>
    <row r="582">
      <c r="A582" s="4"/>
    </row>
    <row r="583">
      <c r="A583" s="4"/>
    </row>
    <row r="584">
      <c r="A584" s="4"/>
    </row>
    <row r="585">
      <c r="A585" s="4"/>
    </row>
    <row r="586">
      <c r="A586" s="4"/>
    </row>
    <row r="587">
      <c r="A587" s="4"/>
    </row>
    <row r="588">
      <c r="A588" s="4"/>
    </row>
    <row r="589">
      <c r="A589" s="4"/>
    </row>
    <row r="590">
      <c r="A590" s="4"/>
    </row>
    <row r="591">
      <c r="A591" s="4"/>
    </row>
    <row r="592">
      <c r="A592" s="4"/>
    </row>
    <row r="593">
      <c r="A593" s="4"/>
    </row>
    <row r="594">
      <c r="A594" s="4"/>
    </row>
    <row r="595">
      <c r="A595" s="4"/>
    </row>
    <row r="596">
      <c r="A596" s="4"/>
    </row>
    <row r="597">
      <c r="A597" s="4"/>
    </row>
    <row r="598">
      <c r="A598" s="4"/>
    </row>
    <row r="599">
      <c r="A599" s="4"/>
    </row>
    <row r="600">
      <c r="A600" s="4"/>
    </row>
    <row r="601">
      <c r="A601" s="4"/>
    </row>
    <row r="602">
      <c r="A602" s="4"/>
    </row>
    <row r="603">
      <c r="A603" s="4"/>
    </row>
    <row r="604">
      <c r="A604" s="4"/>
    </row>
    <row r="605">
      <c r="A605" s="4"/>
    </row>
    <row r="606">
      <c r="A606" s="4"/>
    </row>
    <row r="607">
      <c r="A607" s="4"/>
    </row>
    <row r="608">
      <c r="A608" s="4"/>
    </row>
    <row r="609">
      <c r="A609" s="4"/>
    </row>
    <row r="610">
      <c r="A610" s="4"/>
    </row>
    <row r="611">
      <c r="A611" s="4"/>
    </row>
    <row r="612">
      <c r="A612" s="4"/>
    </row>
    <row r="613">
      <c r="A613" s="4"/>
    </row>
    <row r="614">
      <c r="A614" s="4"/>
    </row>
    <row r="615">
      <c r="A615" s="4"/>
    </row>
    <row r="616">
      <c r="A616" s="4"/>
    </row>
    <row r="617">
      <c r="A617" s="4"/>
    </row>
    <row r="618">
      <c r="A618" s="4"/>
    </row>
    <row r="619">
      <c r="A619" s="4"/>
    </row>
    <row r="620">
      <c r="A620" s="4"/>
    </row>
    <row r="621">
      <c r="A621" s="4"/>
    </row>
    <row r="622">
      <c r="A622" s="4"/>
    </row>
    <row r="623">
      <c r="A623" s="4"/>
    </row>
    <row r="624">
      <c r="A624" s="4"/>
    </row>
    <row r="625">
      <c r="A625" s="4"/>
    </row>
    <row r="626">
      <c r="A626" s="4"/>
    </row>
    <row r="627">
      <c r="A627" s="4"/>
    </row>
    <row r="628">
      <c r="A628" s="4"/>
    </row>
    <row r="629">
      <c r="A629" s="4"/>
    </row>
    <row r="630">
      <c r="A630" s="4"/>
    </row>
    <row r="631">
      <c r="A631" s="4"/>
    </row>
    <row r="632">
      <c r="A632" s="4"/>
    </row>
    <row r="633">
      <c r="A633" s="4"/>
    </row>
    <row r="634">
      <c r="A634" s="4"/>
    </row>
    <row r="635">
      <c r="A635" s="4"/>
    </row>
    <row r="636">
      <c r="A636" s="4"/>
    </row>
    <row r="637">
      <c r="A637" s="4"/>
    </row>
    <row r="638">
      <c r="A638" s="4"/>
    </row>
    <row r="639">
      <c r="A639" s="4"/>
    </row>
    <row r="640">
      <c r="A640" s="4"/>
    </row>
    <row r="641">
      <c r="A641" s="4"/>
    </row>
    <row r="642">
      <c r="A642" s="4"/>
    </row>
    <row r="643">
      <c r="A643" s="4"/>
    </row>
    <row r="644">
      <c r="A644" s="4"/>
    </row>
    <row r="645">
      <c r="A645" s="4"/>
    </row>
    <row r="646">
      <c r="A646" s="4"/>
    </row>
    <row r="647">
      <c r="A647" s="4"/>
    </row>
    <row r="648">
      <c r="A648" s="4"/>
    </row>
    <row r="649">
      <c r="A649" s="4"/>
    </row>
    <row r="650">
      <c r="A650" s="4"/>
    </row>
    <row r="651">
      <c r="A651" s="4"/>
    </row>
    <row r="652">
      <c r="A652" s="4"/>
    </row>
    <row r="653">
      <c r="A653" s="4"/>
    </row>
    <row r="654">
      <c r="A654" s="4"/>
    </row>
    <row r="655">
      <c r="A655" s="4"/>
    </row>
    <row r="656">
      <c r="A656" s="4"/>
    </row>
    <row r="657">
      <c r="A657" s="4"/>
    </row>
    <row r="658">
      <c r="A658" s="4"/>
    </row>
    <row r="659">
      <c r="A659" s="4"/>
    </row>
    <row r="660">
      <c r="A660" s="4"/>
    </row>
    <row r="661">
      <c r="A661" s="4"/>
    </row>
    <row r="662">
      <c r="A662" s="4"/>
    </row>
    <row r="663">
      <c r="A663" s="4"/>
    </row>
    <row r="664">
      <c r="A664" s="4"/>
    </row>
    <row r="665">
      <c r="A665" s="4"/>
    </row>
    <row r="666">
      <c r="A666" s="4"/>
    </row>
    <row r="667">
      <c r="A667" s="4"/>
    </row>
    <row r="668">
      <c r="A668" s="4"/>
    </row>
    <row r="669">
      <c r="A669" s="4"/>
    </row>
    <row r="670">
      <c r="A670" s="4"/>
    </row>
    <row r="671">
      <c r="A671" s="4"/>
    </row>
    <row r="672">
      <c r="A672" s="4"/>
    </row>
    <row r="673">
      <c r="A673" s="4"/>
    </row>
    <row r="674">
      <c r="A674" s="4"/>
    </row>
    <row r="675">
      <c r="A675" s="4"/>
    </row>
    <row r="676">
      <c r="A676" s="4"/>
    </row>
    <row r="677">
      <c r="A677" s="4"/>
    </row>
    <row r="678">
      <c r="A678" s="4"/>
    </row>
    <row r="679">
      <c r="A679" s="4"/>
    </row>
    <row r="680">
      <c r="A680" s="4"/>
    </row>
    <row r="681">
      <c r="A681" s="4"/>
    </row>
    <row r="682">
      <c r="A682" s="4"/>
    </row>
    <row r="683">
      <c r="A683" s="4"/>
    </row>
    <row r="684">
      <c r="A684" s="4"/>
    </row>
    <row r="685">
      <c r="A685" s="4"/>
    </row>
    <row r="686">
      <c r="A686" s="4"/>
    </row>
    <row r="687">
      <c r="A687" s="4"/>
    </row>
    <row r="688">
      <c r="A688" s="4"/>
    </row>
    <row r="689">
      <c r="A689" s="4"/>
    </row>
    <row r="690">
      <c r="A690" s="4"/>
    </row>
    <row r="691">
      <c r="A691" s="4"/>
    </row>
    <row r="692">
      <c r="A692" s="4"/>
    </row>
    <row r="693">
      <c r="A693" s="4"/>
    </row>
    <row r="694">
      <c r="A694" s="4"/>
    </row>
    <row r="695">
      <c r="A695" s="4"/>
    </row>
    <row r="696">
      <c r="A696" s="4"/>
    </row>
    <row r="697">
      <c r="A697" s="4"/>
    </row>
    <row r="698">
      <c r="A698" s="4"/>
    </row>
    <row r="699">
      <c r="A699" s="4"/>
    </row>
    <row r="700">
      <c r="A700" s="4"/>
    </row>
    <row r="701">
      <c r="A701" s="4"/>
    </row>
    <row r="702">
      <c r="A702" s="4"/>
    </row>
    <row r="703">
      <c r="A703" s="4"/>
    </row>
    <row r="704">
      <c r="A704" s="4"/>
    </row>
    <row r="705">
      <c r="A705" s="4"/>
    </row>
    <row r="706">
      <c r="A706" s="4"/>
    </row>
    <row r="707">
      <c r="A707" s="4"/>
    </row>
    <row r="708">
      <c r="A708" s="4"/>
    </row>
    <row r="709">
      <c r="A709" s="4"/>
    </row>
    <row r="710">
      <c r="A710" s="4"/>
    </row>
    <row r="711">
      <c r="A711" s="4"/>
    </row>
    <row r="712">
      <c r="A712" s="4"/>
    </row>
    <row r="713">
      <c r="A713" s="4"/>
    </row>
    <row r="714">
      <c r="A714" s="4"/>
    </row>
    <row r="715">
      <c r="A715" s="4"/>
    </row>
    <row r="716">
      <c r="A716" s="4"/>
    </row>
    <row r="717">
      <c r="A717" s="4"/>
    </row>
    <row r="718">
      <c r="A718" s="4"/>
    </row>
    <row r="719">
      <c r="A719" s="4"/>
    </row>
    <row r="720">
      <c r="A720" s="4"/>
    </row>
    <row r="721">
      <c r="A721" s="4"/>
    </row>
    <row r="722">
      <c r="A722" s="4"/>
    </row>
    <row r="723">
      <c r="A723" s="4"/>
    </row>
    <row r="724">
      <c r="A724" s="4"/>
    </row>
    <row r="725">
      <c r="A725" s="4"/>
    </row>
    <row r="726">
      <c r="A726" s="4"/>
    </row>
    <row r="727">
      <c r="A727" s="4"/>
    </row>
    <row r="728">
      <c r="A728" s="4"/>
    </row>
    <row r="729">
      <c r="A729" s="4"/>
    </row>
    <row r="730">
      <c r="A730" s="4"/>
    </row>
    <row r="731">
      <c r="A731" s="4"/>
    </row>
    <row r="732">
      <c r="A732" s="4"/>
    </row>
    <row r="733">
      <c r="A733" s="4"/>
    </row>
    <row r="734">
      <c r="A734" s="4"/>
    </row>
    <row r="735">
      <c r="A735" s="4"/>
    </row>
    <row r="736">
      <c r="A736" s="4"/>
    </row>
    <row r="737">
      <c r="A737" s="4"/>
    </row>
    <row r="738">
      <c r="A738" s="4"/>
    </row>
    <row r="739">
      <c r="A739" s="4"/>
    </row>
    <row r="740">
      <c r="A740" s="4"/>
    </row>
    <row r="741">
      <c r="A741" s="4"/>
    </row>
    <row r="742">
      <c r="A742" s="4"/>
    </row>
    <row r="743">
      <c r="A743" s="4"/>
    </row>
    <row r="744">
      <c r="A744" s="4"/>
    </row>
    <row r="745">
      <c r="A745" s="4"/>
    </row>
    <row r="746">
      <c r="A746" s="4"/>
    </row>
    <row r="747">
      <c r="A747" s="4"/>
    </row>
    <row r="748">
      <c r="A748" s="4"/>
    </row>
    <row r="749">
      <c r="A749" s="4"/>
    </row>
    <row r="750">
      <c r="A750" s="4"/>
    </row>
    <row r="751">
      <c r="A751" s="4"/>
    </row>
    <row r="752">
      <c r="A752" s="4"/>
    </row>
    <row r="753">
      <c r="A753" s="4"/>
    </row>
    <row r="754">
      <c r="A754" s="4"/>
    </row>
    <row r="755">
      <c r="A755" s="4"/>
    </row>
    <row r="756">
      <c r="A756" s="4"/>
    </row>
    <row r="757">
      <c r="A757" s="4"/>
    </row>
    <row r="758">
      <c r="A758" s="4"/>
    </row>
    <row r="759">
      <c r="A759" s="4"/>
    </row>
    <row r="760">
      <c r="A760" s="4"/>
    </row>
    <row r="761">
      <c r="A761" s="4"/>
    </row>
    <row r="762">
      <c r="A762" s="4"/>
    </row>
    <row r="763">
      <c r="A763" s="4"/>
    </row>
    <row r="764">
      <c r="A764" s="4"/>
    </row>
    <row r="765">
      <c r="A765" s="4"/>
    </row>
    <row r="766">
      <c r="A766" s="4"/>
    </row>
    <row r="767">
      <c r="A767" s="4"/>
    </row>
    <row r="768">
      <c r="A768" s="4"/>
    </row>
    <row r="769">
      <c r="A769" s="4"/>
    </row>
    <row r="770">
      <c r="A770" s="4"/>
    </row>
    <row r="771">
      <c r="A771" s="4"/>
    </row>
    <row r="772">
      <c r="A772" s="4"/>
    </row>
    <row r="773">
      <c r="A773" s="4"/>
    </row>
    <row r="774">
      <c r="A774" s="4"/>
    </row>
    <row r="775">
      <c r="A775" s="4"/>
    </row>
    <row r="776">
      <c r="A776" s="4"/>
    </row>
    <row r="777">
      <c r="A777" s="4"/>
    </row>
    <row r="778">
      <c r="A778" s="4"/>
    </row>
    <row r="779">
      <c r="A779" s="4"/>
    </row>
    <row r="780">
      <c r="A780" s="4"/>
    </row>
    <row r="781">
      <c r="A781" s="4"/>
    </row>
    <row r="782">
      <c r="A782" s="4"/>
    </row>
    <row r="783">
      <c r="A783" s="4"/>
    </row>
    <row r="784">
      <c r="A784" s="4"/>
    </row>
    <row r="785">
      <c r="A785" s="4"/>
    </row>
    <row r="786">
      <c r="A786" s="4"/>
    </row>
    <row r="787">
      <c r="A787" s="4"/>
    </row>
    <row r="788">
      <c r="A788" s="4"/>
    </row>
    <row r="789">
      <c r="A789" s="4"/>
    </row>
    <row r="790">
      <c r="A790" s="4"/>
    </row>
    <row r="791">
      <c r="A791" s="4"/>
    </row>
    <row r="792">
      <c r="A792" s="4"/>
    </row>
    <row r="793">
      <c r="A793" s="4"/>
    </row>
    <row r="794">
      <c r="A794" s="4"/>
    </row>
    <row r="795">
      <c r="A795" s="4"/>
    </row>
    <row r="796">
      <c r="A796" s="4"/>
    </row>
    <row r="797">
      <c r="A797" s="4"/>
    </row>
    <row r="798">
      <c r="A798" s="4"/>
    </row>
    <row r="799">
      <c r="A799" s="4"/>
    </row>
    <row r="800">
      <c r="A800" s="4"/>
    </row>
    <row r="801">
      <c r="A801" s="4"/>
    </row>
    <row r="802">
      <c r="A802" s="4"/>
    </row>
    <row r="803">
      <c r="A803" s="4"/>
    </row>
    <row r="804">
      <c r="A804" s="4"/>
    </row>
    <row r="805">
      <c r="A805" s="4"/>
    </row>
    <row r="806">
      <c r="A806" s="4"/>
    </row>
    <row r="807">
      <c r="A807" s="4"/>
    </row>
    <row r="808">
      <c r="A808" s="4"/>
    </row>
    <row r="809">
      <c r="A809" s="4"/>
    </row>
    <row r="810">
      <c r="A810" s="4"/>
    </row>
    <row r="811">
      <c r="A811" s="4"/>
    </row>
    <row r="812">
      <c r="A812" s="4"/>
    </row>
    <row r="813">
      <c r="A813" s="4"/>
    </row>
    <row r="814">
      <c r="A814" s="4"/>
    </row>
    <row r="815">
      <c r="A815" s="4"/>
    </row>
    <row r="816">
      <c r="A816" s="4"/>
    </row>
    <row r="817">
      <c r="A817" s="4"/>
    </row>
    <row r="818">
      <c r="A818" s="4"/>
    </row>
    <row r="819">
      <c r="A819" s="4"/>
    </row>
    <row r="820">
      <c r="A820" s="4"/>
    </row>
    <row r="821">
      <c r="A821" s="4"/>
    </row>
    <row r="822">
      <c r="A822" s="4"/>
    </row>
    <row r="823">
      <c r="A823" s="4"/>
    </row>
    <row r="824">
      <c r="A824" s="4"/>
    </row>
    <row r="825">
      <c r="A825" s="4"/>
    </row>
    <row r="826">
      <c r="A826" s="4"/>
    </row>
    <row r="827">
      <c r="A827" s="4"/>
    </row>
    <row r="828">
      <c r="A828" s="4"/>
    </row>
    <row r="829">
      <c r="A829" s="4"/>
    </row>
    <row r="830">
      <c r="A830" s="4"/>
    </row>
    <row r="831">
      <c r="A831" s="4"/>
    </row>
    <row r="832">
      <c r="A832" s="4"/>
    </row>
    <row r="833">
      <c r="A833" s="4"/>
    </row>
    <row r="834">
      <c r="A834" s="4"/>
    </row>
    <row r="835">
      <c r="A835" s="4"/>
    </row>
    <row r="836">
      <c r="A836" s="4"/>
    </row>
    <row r="837">
      <c r="A837" s="4"/>
    </row>
    <row r="838">
      <c r="A838" s="4"/>
    </row>
    <row r="839">
      <c r="A839" s="4"/>
    </row>
    <row r="840">
      <c r="A840" s="4"/>
    </row>
    <row r="841">
      <c r="A841" s="4"/>
    </row>
    <row r="842">
      <c r="A842" s="4"/>
    </row>
    <row r="843">
      <c r="A843" s="4"/>
    </row>
    <row r="844">
      <c r="A844" s="4"/>
    </row>
    <row r="845">
      <c r="A845" s="4"/>
    </row>
    <row r="846">
      <c r="A846" s="4"/>
    </row>
    <row r="847">
      <c r="A847" s="4"/>
    </row>
    <row r="848">
      <c r="A848" s="4"/>
    </row>
    <row r="849">
      <c r="A849" s="4"/>
    </row>
    <row r="850">
      <c r="A850" s="4"/>
    </row>
    <row r="851">
      <c r="A851" s="4"/>
    </row>
    <row r="852">
      <c r="A852" s="4"/>
    </row>
    <row r="853">
      <c r="A853" s="4"/>
    </row>
    <row r="854">
      <c r="A854" s="4"/>
    </row>
    <row r="855">
      <c r="A855" s="4"/>
    </row>
    <row r="856">
      <c r="A856" s="4"/>
    </row>
    <row r="857">
      <c r="A857" s="4"/>
    </row>
    <row r="858">
      <c r="A858" s="4"/>
    </row>
    <row r="859">
      <c r="A859" s="4"/>
    </row>
    <row r="860">
      <c r="A860" s="4"/>
    </row>
    <row r="861">
      <c r="A861" s="4"/>
    </row>
    <row r="862">
      <c r="A862" s="4"/>
    </row>
    <row r="863">
      <c r="A863" s="4"/>
    </row>
    <row r="864">
      <c r="A864" s="4"/>
    </row>
    <row r="865">
      <c r="A865" s="4"/>
    </row>
    <row r="866">
      <c r="A866" s="4"/>
    </row>
    <row r="867">
      <c r="A867" s="4"/>
    </row>
    <row r="868">
      <c r="A868" s="4"/>
    </row>
    <row r="869">
      <c r="A869" s="4"/>
    </row>
    <row r="870">
      <c r="A870" s="4"/>
    </row>
    <row r="871">
      <c r="A871" s="4"/>
    </row>
    <row r="872">
      <c r="A872" s="4"/>
    </row>
    <row r="873">
      <c r="A873" s="4"/>
    </row>
    <row r="874">
      <c r="A874" s="4"/>
    </row>
    <row r="875">
      <c r="A875" s="4"/>
    </row>
    <row r="876">
      <c r="A876" s="4"/>
    </row>
    <row r="877">
      <c r="A877" s="4"/>
    </row>
    <row r="878">
      <c r="A878" s="4"/>
    </row>
    <row r="879">
      <c r="A879" s="4"/>
    </row>
    <row r="880">
      <c r="A880" s="4"/>
    </row>
    <row r="881">
      <c r="A881" s="4"/>
    </row>
    <row r="882">
      <c r="A882" s="4"/>
    </row>
    <row r="883">
      <c r="A883" s="4"/>
    </row>
    <row r="884">
      <c r="A884" s="4"/>
    </row>
    <row r="885">
      <c r="A885" s="4"/>
    </row>
    <row r="886">
      <c r="A886" s="4"/>
    </row>
    <row r="887">
      <c r="A887" s="4"/>
    </row>
    <row r="888">
      <c r="A888" s="4"/>
    </row>
    <row r="889">
      <c r="A889" s="4"/>
    </row>
    <row r="890">
      <c r="A890" s="4"/>
    </row>
    <row r="891">
      <c r="A891" s="4"/>
    </row>
    <row r="892">
      <c r="A892" s="4"/>
    </row>
    <row r="893">
      <c r="A893" s="4"/>
    </row>
    <row r="894">
      <c r="A894" s="4"/>
    </row>
    <row r="895">
      <c r="A895" s="4"/>
    </row>
    <row r="896">
      <c r="A896" s="4"/>
    </row>
    <row r="897">
      <c r="A897" s="4"/>
    </row>
    <row r="898">
      <c r="A898" s="4"/>
    </row>
    <row r="899">
      <c r="A899" s="4"/>
    </row>
    <row r="900">
      <c r="A900" s="4"/>
    </row>
    <row r="901">
      <c r="A901" s="4"/>
    </row>
    <row r="902">
      <c r="A902" s="4"/>
    </row>
    <row r="903">
      <c r="A903" s="4"/>
    </row>
    <row r="904">
      <c r="A904" s="4"/>
    </row>
    <row r="905">
      <c r="A905" s="4"/>
    </row>
    <row r="906">
      <c r="A906" s="4"/>
    </row>
    <row r="907">
      <c r="A907" s="4"/>
    </row>
    <row r="908">
      <c r="A908" s="4"/>
    </row>
    <row r="909">
      <c r="A909" s="4"/>
    </row>
    <row r="910">
      <c r="A910" s="4"/>
    </row>
    <row r="911">
      <c r="A911" s="4"/>
    </row>
    <row r="912">
      <c r="A912" s="4"/>
    </row>
    <row r="913">
      <c r="A913" s="4"/>
    </row>
    <row r="914">
      <c r="A914" s="4"/>
    </row>
    <row r="915">
      <c r="A915" s="4"/>
    </row>
    <row r="916">
      <c r="A916" s="4"/>
    </row>
    <row r="917">
      <c r="A917" s="4"/>
    </row>
    <row r="918">
      <c r="A918" s="4"/>
    </row>
    <row r="919">
      <c r="A919" s="4"/>
    </row>
    <row r="920">
      <c r="A920" s="4"/>
    </row>
    <row r="921">
      <c r="A921" s="4"/>
    </row>
    <row r="922">
      <c r="A922" s="4"/>
    </row>
    <row r="923">
      <c r="A923" s="4"/>
    </row>
    <row r="924">
      <c r="A924" s="4"/>
    </row>
    <row r="925">
      <c r="A925" s="4"/>
    </row>
    <row r="926">
      <c r="A926" s="4"/>
    </row>
    <row r="927">
      <c r="A927" s="4"/>
    </row>
    <row r="928">
      <c r="A928" s="4"/>
    </row>
    <row r="929">
      <c r="A929" s="4"/>
    </row>
    <row r="930">
      <c r="A930" s="4"/>
    </row>
    <row r="931">
      <c r="A931" s="4"/>
    </row>
    <row r="932">
      <c r="A932" s="4"/>
    </row>
    <row r="933">
      <c r="A933" s="4"/>
    </row>
    <row r="934">
      <c r="A934" s="4"/>
    </row>
    <row r="935">
      <c r="A935" s="4"/>
    </row>
    <row r="936">
      <c r="A936" s="4"/>
    </row>
    <row r="937">
      <c r="A937" s="4"/>
    </row>
    <row r="938">
      <c r="A938" s="4"/>
    </row>
    <row r="939">
      <c r="A939" s="4"/>
    </row>
    <row r="940">
      <c r="A940" s="4"/>
    </row>
    <row r="941">
      <c r="A941" s="4"/>
    </row>
    <row r="942">
      <c r="A942" s="4"/>
    </row>
    <row r="943">
      <c r="A943" s="4"/>
    </row>
    <row r="944">
      <c r="A944" s="4"/>
    </row>
    <row r="945">
      <c r="A945" s="4"/>
    </row>
    <row r="946">
      <c r="A946" s="4"/>
    </row>
    <row r="947">
      <c r="A947" s="4"/>
    </row>
    <row r="948">
      <c r="A948" s="4"/>
    </row>
    <row r="949">
      <c r="A949" s="4"/>
    </row>
    <row r="950">
      <c r="A950" s="4"/>
    </row>
    <row r="951">
      <c r="A951" s="4"/>
    </row>
    <row r="952">
      <c r="A952" s="4"/>
    </row>
    <row r="953">
      <c r="A953" s="4"/>
    </row>
    <row r="954">
      <c r="A954" s="4"/>
    </row>
    <row r="955">
      <c r="A955" s="4"/>
    </row>
    <row r="956">
      <c r="A956" s="4"/>
    </row>
    <row r="957">
      <c r="A957" s="4"/>
    </row>
    <row r="958">
      <c r="A958" s="4"/>
    </row>
    <row r="959">
      <c r="A959" s="4"/>
    </row>
    <row r="960">
      <c r="A960" s="4"/>
    </row>
    <row r="961">
      <c r="A961" s="4"/>
    </row>
    <row r="962">
      <c r="A962" s="4"/>
    </row>
    <row r="963">
      <c r="A963" s="4"/>
    </row>
    <row r="964">
      <c r="A964" s="4"/>
    </row>
    <row r="965">
      <c r="A965" s="4"/>
    </row>
    <row r="966">
      <c r="A966" s="4"/>
    </row>
    <row r="967">
      <c r="A967" s="4"/>
    </row>
    <row r="968">
      <c r="A968" s="4"/>
    </row>
    <row r="969">
      <c r="A969" s="4"/>
    </row>
    <row r="970">
      <c r="A970" s="4"/>
    </row>
    <row r="971">
      <c r="A971" s="4"/>
    </row>
    <row r="972">
      <c r="A972" s="4"/>
    </row>
    <row r="973">
      <c r="A973" s="4"/>
    </row>
    <row r="974">
      <c r="A974" s="4"/>
    </row>
    <row r="975">
      <c r="A975" s="4"/>
    </row>
    <row r="976">
      <c r="A976" s="4"/>
    </row>
    <row r="977">
      <c r="A977" s="4"/>
    </row>
    <row r="978">
      <c r="A978" s="4"/>
    </row>
    <row r="979">
      <c r="A979" s="4"/>
    </row>
    <row r="980">
      <c r="A980" s="4"/>
    </row>
    <row r="981">
      <c r="A981" s="4"/>
    </row>
    <row r="982">
      <c r="A982" s="4"/>
    </row>
    <row r="983">
      <c r="A983" s="4"/>
    </row>
    <row r="984">
      <c r="A984" s="4"/>
    </row>
    <row r="985">
      <c r="A985" s="4"/>
    </row>
    <row r="986">
      <c r="A986" s="4"/>
    </row>
    <row r="987">
      <c r="A987" s="4"/>
    </row>
    <row r="988">
      <c r="A988" s="4"/>
    </row>
  </sheetData>
  <mergeCells count="100">
    <mergeCell ref="B1:J1"/>
    <mergeCell ref="B2:D2"/>
    <mergeCell ref="E2:H2"/>
    <mergeCell ref="I2:J2"/>
    <mergeCell ref="B3:D3"/>
    <mergeCell ref="E3:H3"/>
    <mergeCell ref="I3:J3"/>
    <mergeCell ref="E6:H6"/>
    <mergeCell ref="I6:J6"/>
    <mergeCell ref="B4:D4"/>
    <mergeCell ref="E4:H4"/>
    <mergeCell ref="I4:J4"/>
    <mergeCell ref="B5:D5"/>
    <mergeCell ref="E5:H5"/>
    <mergeCell ref="I5:J5"/>
    <mergeCell ref="B6:D6"/>
    <mergeCell ref="B7:D7"/>
    <mergeCell ref="E7:H7"/>
    <mergeCell ref="I7:J7"/>
    <mergeCell ref="B8:D8"/>
    <mergeCell ref="E8:H8"/>
    <mergeCell ref="I8:J8"/>
    <mergeCell ref="B10:F10"/>
    <mergeCell ref="B11:E11"/>
    <mergeCell ref="B12:E12"/>
    <mergeCell ref="B13:F13"/>
    <mergeCell ref="B15:F15"/>
    <mergeCell ref="B17:L17"/>
    <mergeCell ref="B19:F19"/>
    <mergeCell ref="B20:F21"/>
    <mergeCell ref="H24:J24"/>
    <mergeCell ref="H25:L26"/>
    <mergeCell ref="H27:H28"/>
    <mergeCell ref="I27:I28"/>
    <mergeCell ref="J27:J28"/>
    <mergeCell ref="K27:K28"/>
    <mergeCell ref="L27:L28"/>
    <mergeCell ref="H19:L19"/>
    <mergeCell ref="H20:L21"/>
    <mergeCell ref="H22:J22"/>
    <mergeCell ref="K22:L22"/>
    <mergeCell ref="H23:J23"/>
    <mergeCell ref="K23:L23"/>
    <mergeCell ref="K24:L24"/>
    <mergeCell ref="E54:H54"/>
    <mergeCell ref="I54:J54"/>
    <mergeCell ref="B52:D52"/>
    <mergeCell ref="E52:H52"/>
    <mergeCell ref="I52:J52"/>
    <mergeCell ref="B53:D53"/>
    <mergeCell ref="E53:H53"/>
    <mergeCell ref="I53:J53"/>
    <mergeCell ref="B54:D54"/>
    <mergeCell ref="B22:B23"/>
    <mergeCell ref="C22:C23"/>
    <mergeCell ref="D22:D23"/>
    <mergeCell ref="E22:E23"/>
    <mergeCell ref="F22:F23"/>
    <mergeCell ref="B34:F35"/>
    <mergeCell ref="E36:F36"/>
    <mergeCell ref="H39:L40"/>
    <mergeCell ref="H41:J41"/>
    <mergeCell ref="K41:L41"/>
    <mergeCell ref="B36:D36"/>
    <mergeCell ref="B37:D37"/>
    <mergeCell ref="E37:F37"/>
    <mergeCell ref="B38:D38"/>
    <mergeCell ref="E38:F38"/>
    <mergeCell ref="E39:F39"/>
    <mergeCell ref="E40:F40"/>
    <mergeCell ref="B39:D39"/>
    <mergeCell ref="B40:D40"/>
    <mergeCell ref="B41:F42"/>
    <mergeCell ref="B43:D43"/>
    <mergeCell ref="E43:F43"/>
    <mergeCell ref="B44:D44"/>
    <mergeCell ref="E44:F44"/>
    <mergeCell ref="B45:F45"/>
    <mergeCell ref="B46:J46"/>
    <mergeCell ref="B48:D48"/>
    <mergeCell ref="E48:H48"/>
    <mergeCell ref="I48:J48"/>
    <mergeCell ref="E49:H49"/>
    <mergeCell ref="I49:J49"/>
    <mergeCell ref="B49:D49"/>
    <mergeCell ref="B50:D50"/>
    <mergeCell ref="E50:H50"/>
    <mergeCell ref="I50:J50"/>
    <mergeCell ref="B51:D51"/>
    <mergeCell ref="E51:H51"/>
    <mergeCell ref="I51:J51"/>
    <mergeCell ref="E57:H57"/>
    <mergeCell ref="I57:J57"/>
    <mergeCell ref="B55:D55"/>
    <mergeCell ref="E55:H55"/>
    <mergeCell ref="I55:J55"/>
    <mergeCell ref="B56:D56"/>
    <mergeCell ref="E56:H56"/>
    <mergeCell ref="I56:J56"/>
    <mergeCell ref="B57:D57"/>
  </mergeCells>
  <conditionalFormatting sqref="F11">
    <cfRule type="cellIs" dxfId="0" priority="1" operator="greaterThan">
      <formula>F12</formula>
    </cfRule>
  </conditionalFormatting>
  <conditionalFormatting sqref="F12">
    <cfRule type="cellIs" dxfId="0" priority="2" operator="greaterThan">
      <formula>F11</formula>
    </cfRule>
  </conditionalFormatting>
  <dataValidations>
    <dataValidation type="list" allowBlank="1" showErrorMessage="1" sqref="I6:I7">
      <formula1>"Ja,Nee"</formula1>
    </dataValidation>
  </dataValidations>
  <drawing r:id="rId1"/>
</worksheet>
</file>