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css\Downloads\"/>
    </mc:Choice>
  </mc:AlternateContent>
  <bookViews>
    <workbookView xWindow="0" yWindow="0" windowWidth="28800" windowHeight="14100" tabRatio="905"/>
  </bookViews>
  <sheets>
    <sheet name="Übersicht" sheetId="7" r:id="rId1"/>
    <sheet name="Aug" sheetId="8" r:id="rId2"/>
    <sheet name="Sep" sheetId="27" r:id="rId3"/>
    <sheet name="Okt" sheetId="28" r:id="rId4"/>
    <sheet name="Nov" sheetId="29" r:id="rId5"/>
    <sheet name="Dez" sheetId="30" r:id="rId6"/>
    <sheet name="Jan" sheetId="31" r:id="rId7"/>
    <sheet name="Wegleitung zur AZE" sheetId="33" r:id="rId8"/>
    <sheet name="Zuordnung der Arbeiten" sheetId="34" r:id="rId9"/>
    <sheet name="Beispiel" sheetId="35" r:id="rId10"/>
  </sheets>
  <calcPr calcId="162913"/>
</workbook>
</file>

<file path=xl/calcChain.xml><?xml version="1.0" encoding="utf-8"?>
<calcChain xmlns="http://schemas.openxmlformats.org/spreadsheetml/2006/main">
  <c r="C10" i="7" l="1"/>
  <c r="F4" i="35" l="1"/>
  <c r="F8" i="35"/>
  <c r="F9" i="35"/>
  <c r="F37"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E37" i="35"/>
  <c r="G37" i="35"/>
  <c r="H37" i="35"/>
  <c r="I37" i="35"/>
  <c r="J37" i="35"/>
  <c r="A36" i="31"/>
  <c r="A36" i="30"/>
  <c r="A36" i="29"/>
  <c r="A36" i="28"/>
  <c r="A36" i="27"/>
  <c r="G37" i="31"/>
  <c r="D26" i="7"/>
  <c r="G37" i="30"/>
  <c r="D25" i="7"/>
  <c r="G37" i="29"/>
  <c r="D24" i="7"/>
  <c r="G37" i="28"/>
  <c r="D23" i="7"/>
  <c r="G37" i="27"/>
  <c r="D22" i="7"/>
  <c r="F34" i="31"/>
  <c r="F34" i="30"/>
  <c r="F34" i="28"/>
  <c r="F33" i="31"/>
  <c r="F32" i="31"/>
  <c r="F31" i="31"/>
  <c r="F30" i="31"/>
  <c r="F29" i="31"/>
  <c r="F28" i="31"/>
  <c r="F27" i="31"/>
  <c r="F26" i="31"/>
  <c r="F25" i="31"/>
  <c r="F24" i="31"/>
  <c r="F23" i="31"/>
  <c r="F22" i="31"/>
  <c r="F21" i="31"/>
  <c r="F20" i="31"/>
  <c r="F19" i="31"/>
  <c r="F18" i="31"/>
  <c r="F17" i="31"/>
  <c r="F16" i="31"/>
  <c r="F15" i="31"/>
  <c r="F14" i="31"/>
  <c r="F13" i="31"/>
  <c r="F12" i="31"/>
  <c r="F11" i="31"/>
  <c r="F10" i="31"/>
  <c r="F9" i="31"/>
  <c r="F8" i="31"/>
  <c r="F7" i="31"/>
  <c r="F6" i="31"/>
  <c r="F5" i="31"/>
  <c r="F4" i="31"/>
  <c r="F33" i="30"/>
  <c r="F32" i="30"/>
  <c r="F31" i="30"/>
  <c r="F30" i="30"/>
  <c r="F29" i="30"/>
  <c r="F28" i="30"/>
  <c r="F27" i="30"/>
  <c r="F26" i="30"/>
  <c r="F25" i="30"/>
  <c r="F24" i="30"/>
  <c r="F23" i="30"/>
  <c r="F22" i="30"/>
  <c r="F21" i="30"/>
  <c r="F20" i="30"/>
  <c r="F19" i="30"/>
  <c r="F18" i="30"/>
  <c r="F17" i="30"/>
  <c r="F16" i="30"/>
  <c r="F15" i="30"/>
  <c r="F14" i="30"/>
  <c r="F13" i="30"/>
  <c r="F12" i="30"/>
  <c r="F11" i="30"/>
  <c r="F10" i="30"/>
  <c r="F9" i="30"/>
  <c r="F8" i="30"/>
  <c r="F7" i="30"/>
  <c r="F6" i="30"/>
  <c r="F5" i="30"/>
  <c r="F4" i="30"/>
  <c r="F33" i="29"/>
  <c r="F32" i="29"/>
  <c r="F31" i="29"/>
  <c r="F30" i="29"/>
  <c r="F29" i="29"/>
  <c r="F28" i="29"/>
  <c r="F27" i="29"/>
  <c r="F26" i="29"/>
  <c r="F25" i="29"/>
  <c r="F24" i="29"/>
  <c r="F23" i="29"/>
  <c r="F22" i="29"/>
  <c r="F21" i="29"/>
  <c r="F20" i="29"/>
  <c r="F19" i="29"/>
  <c r="F18" i="29"/>
  <c r="F17" i="29"/>
  <c r="F16" i="29"/>
  <c r="F15" i="29"/>
  <c r="F14" i="29"/>
  <c r="F13" i="29"/>
  <c r="F12" i="29"/>
  <c r="F11" i="29"/>
  <c r="F10" i="29"/>
  <c r="F9" i="29"/>
  <c r="F8" i="29"/>
  <c r="F7" i="29"/>
  <c r="F6" i="29"/>
  <c r="F5" i="29"/>
  <c r="F4" i="29"/>
  <c r="F33" i="28"/>
  <c r="F32" i="28"/>
  <c r="F31" i="28"/>
  <c r="F30" i="28"/>
  <c r="F29" i="28"/>
  <c r="F28" i="28"/>
  <c r="F27" i="28"/>
  <c r="F26" i="28"/>
  <c r="F25" i="28"/>
  <c r="F24" i="28"/>
  <c r="F23" i="28"/>
  <c r="F22" i="28"/>
  <c r="F21" i="28"/>
  <c r="F20" i="28"/>
  <c r="F19" i="28"/>
  <c r="F18" i="28"/>
  <c r="F17" i="28"/>
  <c r="F16" i="28"/>
  <c r="F15" i="28"/>
  <c r="F14" i="28"/>
  <c r="F13" i="28"/>
  <c r="F12" i="28"/>
  <c r="F11" i="28"/>
  <c r="F10" i="28"/>
  <c r="F9" i="28"/>
  <c r="F8" i="28"/>
  <c r="F7" i="28"/>
  <c r="F6" i="28"/>
  <c r="F5" i="28"/>
  <c r="F4" i="28"/>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F7" i="27"/>
  <c r="F6" i="27"/>
  <c r="F5" i="27"/>
  <c r="F37" i="27"/>
  <c r="C22" i="7"/>
  <c r="F4" i="27"/>
  <c r="F34" i="29"/>
  <c r="F34" i="27"/>
  <c r="A36" i="8"/>
  <c r="G37" i="8"/>
  <c r="D21" i="7"/>
  <c r="D27" i="7"/>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4" i="8"/>
  <c r="K5" i="7"/>
  <c r="L5" i="7"/>
  <c r="H37" i="8"/>
  <c r="E21" i="7"/>
  <c r="H37" i="27"/>
  <c r="E22" i="7"/>
  <c r="H22" i="7"/>
  <c r="H37" i="28"/>
  <c r="E23" i="7"/>
  <c r="H37" i="29"/>
  <c r="E24" i="7"/>
  <c r="H37" i="30"/>
  <c r="E25" i="7"/>
  <c r="H37" i="31"/>
  <c r="E26" i="7"/>
  <c r="I2" i="7"/>
  <c r="C8" i="7"/>
  <c r="I5" i="7"/>
  <c r="C11" i="7"/>
  <c r="A1" i="31"/>
  <c r="A4" i="31" s="1"/>
  <c r="A1" i="30"/>
  <c r="A4" i="30" s="1"/>
  <c r="A1" i="29"/>
  <c r="A4" i="29" s="1"/>
  <c r="A5" i="29" s="1"/>
  <c r="A1" i="28"/>
  <c r="A4" i="28" s="1"/>
  <c r="B4" i="28" s="1"/>
  <c r="A1" i="27"/>
  <c r="A4" i="27" s="1"/>
  <c r="A1" i="8"/>
  <c r="A4" i="8" s="1"/>
  <c r="A35" i="31"/>
  <c r="E35" i="31"/>
  <c r="E37" i="31"/>
  <c r="B26" i="7"/>
  <c r="A35" i="30"/>
  <c r="E35" i="30"/>
  <c r="E37" i="30"/>
  <c r="B25" i="7"/>
  <c r="A35" i="29"/>
  <c r="E35" i="29"/>
  <c r="E37" i="29"/>
  <c r="B24" i="7"/>
  <c r="A35" i="28"/>
  <c r="E35" i="28"/>
  <c r="E37" i="28"/>
  <c r="B23" i="7"/>
  <c r="A35" i="27"/>
  <c r="E35" i="27"/>
  <c r="E37" i="27"/>
  <c r="B22" i="7"/>
  <c r="A35" i="8"/>
  <c r="E35" i="8"/>
  <c r="E37" i="8"/>
  <c r="B21" i="7"/>
  <c r="D11" i="7"/>
  <c r="F36" i="29"/>
  <c r="J36" i="30"/>
  <c r="J37" i="30"/>
  <c r="G25" i="7"/>
  <c r="J36" i="29"/>
  <c r="J37" i="29"/>
  <c r="G24" i="7"/>
  <c r="I36" i="30"/>
  <c r="I37" i="30"/>
  <c r="F25" i="7"/>
  <c r="F36" i="27"/>
  <c r="I36" i="29"/>
  <c r="I37" i="29"/>
  <c r="F24" i="7"/>
  <c r="F36" i="30"/>
  <c r="F37" i="30"/>
  <c r="C25" i="7"/>
  <c r="J36" i="27"/>
  <c r="J37" i="27"/>
  <c r="G22" i="7"/>
  <c r="I36" i="27"/>
  <c r="I37" i="27"/>
  <c r="F22" i="7"/>
  <c r="C17" i="7"/>
  <c r="J2" i="7"/>
  <c r="G15" i="7"/>
  <c r="C16" i="7"/>
  <c r="B27" i="7"/>
  <c r="E17" i="7"/>
  <c r="I36" i="8"/>
  <c r="I37" i="8"/>
  <c r="F21" i="7"/>
  <c r="J36" i="8"/>
  <c r="J37" i="8"/>
  <c r="G21" i="7"/>
  <c r="F36" i="8"/>
  <c r="F37" i="8"/>
  <c r="C21" i="7"/>
  <c r="F37" i="29"/>
  <c r="C24" i="7"/>
  <c r="H24" i="7"/>
  <c r="F36" i="31"/>
  <c r="F37" i="31"/>
  <c r="C26" i="7"/>
  <c r="H26" i="7"/>
  <c r="J36" i="31"/>
  <c r="J37" i="31"/>
  <c r="G26" i="7"/>
  <c r="I36" i="31"/>
  <c r="I37" i="31"/>
  <c r="F26" i="7"/>
  <c r="C15" i="7"/>
  <c r="C14" i="7"/>
  <c r="E27" i="7"/>
  <c r="J36" i="28"/>
  <c r="J37" i="28"/>
  <c r="G23" i="7"/>
  <c r="I36" i="28"/>
  <c r="I37" i="28"/>
  <c r="F23" i="7"/>
  <c r="F36" i="28"/>
  <c r="F37" i="28"/>
  <c r="C23" i="7"/>
  <c r="H23" i="7"/>
  <c r="H25" i="7"/>
  <c r="C27" i="7"/>
  <c r="H21" i="7"/>
  <c r="F27" i="7"/>
  <c r="E15" i="7"/>
  <c r="G27" i="7"/>
  <c r="E16" i="7"/>
  <c r="G16" i="7"/>
  <c r="G17" i="7"/>
  <c r="E14" i="7"/>
  <c r="H27" i="7"/>
  <c r="D16" i="7"/>
  <c r="D15" i="7"/>
  <c r="D14" i="7"/>
  <c r="A5" i="8" l="1"/>
  <c r="B4" i="8"/>
  <c r="A5" i="28"/>
  <c r="A6" i="28" s="1"/>
  <c r="B6" i="28" s="1"/>
  <c r="B4" i="27"/>
  <c r="A5" i="27"/>
  <c r="B4" i="31"/>
  <c r="A5" i="31"/>
  <c r="B5" i="29"/>
  <c r="A6" i="29"/>
  <c r="B4" i="30"/>
  <c r="A5" i="30"/>
  <c r="B4" i="29"/>
  <c r="B5" i="28" l="1"/>
  <c r="A7" i="28"/>
  <c r="B7" i="28" s="1"/>
  <c r="A6" i="8"/>
  <c r="B5" i="8"/>
  <c r="B5" i="27"/>
  <c r="A6" i="27"/>
  <c r="B5" i="30"/>
  <c r="A6" i="30"/>
  <c r="B6" i="29"/>
  <c r="A7" i="29"/>
  <c r="B5" i="31"/>
  <c r="A6" i="31"/>
  <c r="A8" i="28" l="1"/>
  <c r="B6" i="8"/>
  <c r="A7" i="8"/>
  <c r="A8" i="29"/>
  <c r="B7" i="29"/>
  <c r="A7" i="30"/>
  <c r="B6" i="30"/>
  <c r="B8" i="28"/>
  <c r="A9" i="28"/>
  <c r="A7" i="31"/>
  <c r="B6" i="31"/>
  <c r="A7" i="27"/>
  <c r="B6" i="27"/>
  <c r="B7" i="8" l="1"/>
  <c r="A8" i="8"/>
  <c r="B9" i="28"/>
  <c r="A10" i="28"/>
  <c r="A8" i="30"/>
  <c r="B7" i="30"/>
  <c r="A8" i="27"/>
  <c r="B7" i="27"/>
  <c r="A8" i="31"/>
  <c r="B7" i="31"/>
  <c r="B8" i="29"/>
  <c r="A9" i="29"/>
  <c r="B8" i="8" l="1"/>
  <c r="A9" i="8"/>
  <c r="A10" i="29"/>
  <c r="B9" i="29"/>
  <c r="A9" i="27"/>
  <c r="B8" i="27"/>
  <c r="A9" i="30"/>
  <c r="B8" i="30"/>
  <c r="B10" i="28"/>
  <c r="A11" i="28"/>
  <c r="B8" i="31"/>
  <c r="A9" i="31"/>
  <c r="B9" i="8" l="1"/>
  <c r="A10" i="8"/>
  <c r="A12" i="28"/>
  <c r="B11" i="28"/>
  <c r="A10" i="27"/>
  <c r="B9" i="27"/>
  <c r="A10" i="31"/>
  <c r="B9" i="31"/>
  <c r="B9" i="30"/>
  <c r="A10" i="30"/>
  <c r="B10" i="29"/>
  <c r="A11" i="29"/>
  <c r="B10" i="8" l="1"/>
  <c r="A11" i="8"/>
  <c r="B10" i="31"/>
  <c r="A11" i="31"/>
  <c r="B10" i="27"/>
  <c r="A11" i="27"/>
  <c r="B11" i="29"/>
  <c r="A12" i="29"/>
  <c r="A13" i="28"/>
  <c r="B12" i="28"/>
  <c r="B10" i="30"/>
  <c r="A11" i="30"/>
  <c r="A12" i="8" l="1"/>
  <c r="B11" i="8"/>
  <c r="A14" i="28"/>
  <c r="B13" i="28"/>
  <c r="A12" i="27"/>
  <c r="B11" i="27"/>
  <c r="A13" i="29"/>
  <c r="B12" i="29"/>
  <c r="B11" i="30"/>
  <c r="A12" i="30"/>
  <c r="A12" i="31"/>
  <c r="B11" i="31"/>
  <c r="B12" i="8" l="1"/>
  <c r="A13" i="8"/>
  <c r="A13" i="31"/>
  <c r="B12" i="31"/>
  <c r="B12" i="30"/>
  <c r="A13" i="30"/>
  <c r="B13" i="29"/>
  <c r="A14" i="29"/>
  <c r="B12" i="27"/>
  <c r="A13" i="27"/>
  <c r="A15" i="28"/>
  <c r="B14" i="28"/>
  <c r="A14" i="8" l="1"/>
  <c r="B13" i="8"/>
  <c r="A14" i="31"/>
  <c r="B13" i="31"/>
  <c r="B14" i="29"/>
  <c r="A15" i="29"/>
  <c r="B13" i="30"/>
  <c r="A14" i="30"/>
  <c r="B15" i="28"/>
  <c r="A16" i="28"/>
  <c r="A14" i="27"/>
  <c r="B13" i="27"/>
  <c r="A15" i="8" l="1"/>
  <c r="B14" i="8"/>
  <c r="B14" i="27"/>
  <c r="A15" i="27"/>
  <c r="B16" i="28"/>
  <c r="A17" i="28"/>
  <c r="A15" i="31"/>
  <c r="B14" i="31"/>
  <c r="B14" i="30"/>
  <c r="A15" i="30"/>
  <c r="A16" i="29"/>
  <c r="B15" i="29"/>
  <c r="A16" i="8" l="1"/>
  <c r="B15" i="8"/>
  <c r="B15" i="27"/>
  <c r="A16" i="27"/>
  <c r="A18" i="28"/>
  <c r="B17" i="28"/>
  <c r="A16" i="30"/>
  <c r="B15" i="30"/>
  <c r="A16" i="31"/>
  <c r="B15" i="31"/>
  <c r="B16" i="29"/>
  <c r="A17" i="29"/>
  <c r="A17" i="8" l="1"/>
  <c r="B16" i="8"/>
  <c r="B18" i="28"/>
  <c r="A19" i="28"/>
  <c r="A17" i="27"/>
  <c r="B16" i="27"/>
  <c r="A17" i="31"/>
  <c r="B16" i="31"/>
  <c r="A17" i="30"/>
  <c r="B16" i="30"/>
  <c r="B17" i="29"/>
  <c r="A18" i="29"/>
  <c r="A18" i="8" l="1"/>
  <c r="B17" i="8"/>
  <c r="A18" i="30"/>
  <c r="B17" i="30"/>
  <c r="A20" i="28"/>
  <c r="B19" i="28"/>
  <c r="B17" i="31"/>
  <c r="A18" i="31"/>
  <c r="A19" i="29"/>
  <c r="B18" i="29"/>
  <c r="B17" i="27"/>
  <c r="A18" i="27"/>
  <c r="A19" i="8" l="1"/>
  <c r="B18" i="8"/>
  <c r="B19" i="29"/>
  <c r="A20" i="29"/>
  <c r="B18" i="30"/>
  <c r="A19" i="30"/>
  <c r="A19" i="31"/>
  <c r="B18" i="31"/>
  <c r="B18" i="27"/>
  <c r="A19" i="27"/>
  <c r="A21" i="28"/>
  <c r="B20" i="28"/>
  <c r="A20" i="8" l="1"/>
  <c r="B19" i="8"/>
  <c r="A21" i="29"/>
  <c r="B20" i="29"/>
  <c r="B19" i="27"/>
  <c r="A20" i="27"/>
  <c r="A20" i="31"/>
  <c r="B19" i="31"/>
  <c r="B19" i="30"/>
  <c r="A20" i="30"/>
  <c r="B21" i="28"/>
  <c r="A22" i="28"/>
  <c r="B20" i="8" l="1"/>
  <c r="A21" i="8"/>
  <c r="A21" i="30"/>
  <c r="B20" i="30"/>
  <c r="B21" i="29"/>
  <c r="A22" i="29"/>
  <c r="B20" i="31"/>
  <c r="A21" i="31"/>
  <c r="A23" i="28"/>
  <c r="B22" i="28"/>
  <c r="B20" i="27"/>
  <c r="A21" i="27"/>
  <c r="B21" i="8" l="1"/>
  <c r="A22" i="8"/>
  <c r="B23" i="28"/>
  <c r="A24" i="28"/>
  <c r="B21" i="30"/>
  <c r="A22" i="30"/>
  <c r="B21" i="31"/>
  <c r="A22" i="31"/>
  <c r="B21" i="27"/>
  <c r="A22" i="27"/>
  <c r="A23" i="29"/>
  <c r="B22" i="29"/>
  <c r="B22" i="8" l="1"/>
  <c r="A23" i="8"/>
  <c r="A23" i="27"/>
  <c r="B22" i="27"/>
  <c r="B24" i="28"/>
  <c r="A25" i="28"/>
  <c r="A23" i="31"/>
  <c r="B22" i="31"/>
  <c r="B22" i="30"/>
  <c r="A23" i="30"/>
  <c r="A24" i="29"/>
  <c r="B23" i="29"/>
  <c r="B23" i="8" l="1"/>
  <c r="A24" i="8"/>
  <c r="B23" i="30"/>
  <c r="A24" i="30"/>
  <c r="A24" i="27"/>
  <c r="B23" i="27"/>
  <c r="B23" i="31"/>
  <c r="A24" i="31"/>
  <c r="A26" i="28"/>
  <c r="B25" i="28"/>
  <c r="A25" i="29"/>
  <c r="B24" i="29"/>
  <c r="A25" i="8" l="1"/>
  <c r="B24" i="8"/>
  <c r="B26" i="28"/>
  <c r="A27" i="28"/>
  <c r="A26" i="29"/>
  <c r="B25" i="29"/>
  <c r="A25" i="27"/>
  <c r="B24" i="27"/>
  <c r="B24" i="30"/>
  <c r="A25" i="30"/>
  <c r="A25" i="31"/>
  <c r="B24" i="31"/>
  <c r="B25" i="8" l="1"/>
  <c r="A26" i="8"/>
  <c r="A26" i="30"/>
  <c r="B25" i="30"/>
  <c r="B25" i="27"/>
  <c r="A26" i="27"/>
  <c r="A27" i="29"/>
  <c r="B26" i="29"/>
  <c r="B27" i="28"/>
  <c r="A28" i="28"/>
  <c r="A26" i="31"/>
  <c r="B25" i="31"/>
  <c r="A27" i="8" l="1"/>
  <c r="B26" i="8"/>
  <c r="B27" i="29"/>
  <c r="A28" i="29"/>
  <c r="B26" i="27"/>
  <c r="A27" i="27"/>
  <c r="B26" i="31"/>
  <c r="A27" i="31"/>
  <c r="A29" i="28"/>
  <c r="B28" i="28"/>
  <c r="A27" i="30"/>
  <c r="B26" i="30"/>
  <c r="A28" i="8" l="1"/>
  <c r="B27" i="8"/>
  <c r="B27" i="31"/>
  <c r="A28" i="31"/>
  <c r="A28" i="27"/>
  <c r="B27" i="27"/>
  <c r="A28" i="30"/>
  <c r="B27" i="30"/>
  <c r="A29" i="29"/>
  <c r="B28" i="29"/>
  <c r="A30" i="28"/>
  <c r="B29" i="28"/>
  <c r="B28" i="8" l="1"/>
  <c r="A29" i="8"/>
  <c r="B28" i="30"/>
  <c r="A29" i="30"/>
  <c r="B30" i="28"/>
  <c r="A31" i="28"/>
  <c r="A29" i="27"/>
  <c r="B28" i="27"/>
  <c r="B28" i="31"/>
  <c r="A29" i="31"/>
  <c r="B29" i="29"/>
  <c r="A30" i="29"/>
  <c r="B29" i="8" l="1"/>
  <c r="A30" i="8"/>
  <c r="B29" i="30"/>
  <c r="A30" i="30"/>
  <c r="B29" i="27"/>
  <c r="A30" i="27"/>
  <c r="B31" i="28"/>
  <c r="A32" i="28"/>
  <c r="A31" i="29"/>
  <c r="B30" i="29"/>
  <c r="A30" i="31"/>
  <c r="B29" i="31"/>
  <c r="B30" i="8" l="1"/>
  <c r="A31" i="8"/>
  <c r="A32" i="29"/>
  <c r="B31" i="29"/>
  <c r="A33" i="28"/>
  <c r="B32" i="28"/>
  <c r="B30" i="27"/>
  <c r="A31" i="27"/>
  <c r="A31" i="31"/>
  <c r="B30" i="31"/>
  <c r="A31" i="30"/>
  <c r="B30" i="30"/>
  <c r="B31" i="8" l="1"/>
  <c r="A32" i="8"/>
  <c r="A32" i="31"/>
  <c r="B31" i="31"/>
  <c r="B31" i="27"/>
  <c r="A32" i="27"/>
  <c r="A34" i="28"/>
  <c r="B34" i="28" s="1"/>
  <c r="B33" i="28"/>
  <c r="B31" i="30"/>
  <c r="A32" i="30"/>
  <c r="A33" i="29"/>
  <c r="B33" i="29" s="1"/>
  <c r="B32" i="29"/>
  <c r="A33" i="8" l="1"/>
  <c r="B32" i="8"/>
  <c r="B32" i="30"/>
  <c r="A33" i="30"/>
  <c r="A33" i="27"/>
  <c r="B33" i="27" s="1"/>
  <c r="B32" i="27"/>
  <c r="B32" i="31"/>
  <c r="A33" i="31"/>
  <c r="B33" i="8" l="1"/>
  <c r="A34" i="8"/>
  <c r="B34" i="8" s="1"/>
  <c r="B33" i="31"/>
  <c r="A34" i="31"/>
  <c r="B34" i="31" s="1"/>
  <c r="A34" i="30"/>
  <c r="B34" i="30" s="1"/>
  <c r="B33" i="30"/>
</calcChain>
</file>

<file path=xl/sharedStrings.xml><?xml version="1.0" encoding="utf-8"?>
<sst xmlns="http://schemas.openxmlformats.org/spreadsheetml/2006/main" count="272" uniqueCount="153">
  <si>
    <t>Lehrperson:</t>
  </si>
  <si>
    <t>Schuljahr:</t>
  </si>
  <si>
    <t>2005/06</t>
  </si>
  <si>
    <t>2006/07</t>
  </si>
  <si>
    <t>2007/08</t>
  </si>
  <si>
    <t>2009/10</t>
  </si>
  <si>
    <t>Übertrag des Vorsemesters (ganze Std.):</t>
  </si>
  <si>
    <t>August</t>
  </si>
  <si>
    <t>Tag</t>
  </si>
  <si>
    <t>Monat</t>
  </si>
  <si>
    <t>Januar</t>
  </si>
  <si>
    <t>September</t>
  </si>
  <si>
    <t>Oktober</t>
  </si>
  <si>
    <t>November</t>
  </si>
  <si>
    <t>Dezember</t>
  </si>
  <si>
    <t>Total Monat</t>
  </si>
  <si>
    <t>Cockpit:</t>
  </si>
  <si>
    <t>Schule(n) / Ort(e)</t>
  </si>
  <si>
    <t xml:space="preserve">Unterrichts-kontrolle </t>
  </si>
  <si>
    <t>AZ Zusammen-arbeit</t>
  </si>
  <si>
    <t>AZ Weiterbildung</t>
  </si>
  <si>
    <t>Total AZ 
pro Monat</t>
  </si>
  <si>
    <t>AZ Zusammenarbeit:</t>
  </si>
  <si>
    <t>Anzahl Schulwochen:</t>
  </si>
  <si>
    <t>Anzahl erteilte Lektionen:</t>
  </si>
  <si>
    <t>Beschäftigungsgrad</t>
  </si>
  <si>
    <t>Wegzeitlektionen</t>
  </si>
  <si>
    <t>(pro Woche)</t>
  </si>
  <si>
    <t>Oberstufe Lerngut</t>
  </si>
  <si>
    <t>Gruppenunterricht</t>
  </si>
  <si>
    <t>Kooperative Unterrichtsformen (Integrierter Unterricht, Teamteaching, ...)</t>
  </si>
  <si>
    <t>Einzelunterricht</t>
  </si>
  <si>
    <t>Informations- und Öffentlichkeitsarbeit</t>
  </si>
  <si>
    <t>Sprechstunden</t>
  </si>
  <si>
    <t>Teilnahme an Kursen, Foren, Tagungen, Referaten, ...</t>
  </si>
  <si>
    <t>Dokumentiertes Selbststudium</t>
  </si>
  <si>
    <t>Intervision, Supervision</t>
  </si>
  <si>
    <t>Hospitien</t>
  </si>
  <si>
    <t>Teilnahme an Kollegiumstagen</t>
  </si>
  <si>
    <t>Vor- und Nachbereitung von Beratungsgesprächen</t>
  </si>
  <si>
    <t>Beratungsgespräche mit Lehrpersonen</t>
  </si>
  <si>
    <t>Beobachtungssequenzen (Beobachtung von Schülerinnen und Schülern, Klassen, Lehrpersonen im Unterricht)</t>
  </si>
  <si>
    <t>Mithilfe an besonderen Schulveranstaltungen</t>
  </si>
  <si>
    <t>AZE: Zuordnung der Arbeitsarten</t>
  </si>
  <si>
    <t>Beratungsgespräche mit Schülerinnen und Schülern</t>
  </si>
  <si>
    <t>Spalte "AZ Zusammenarbeit"</t>
  </si>
  <si>
    <t>Spalte "AZ Weiterbildung"</t>
  </si>
  <si>
    <t>Abgeltungen</t>
  </si>
  <si>
    <t>Mitarbeit in Arbeitsgruppen (für Unterrichts- oder Schulentwicklung, Schulprojekte, ...)</t>
  </si>
  <si>
    <t>Beratungsgespräche mit Eltern, Erziehungsberechtigten</t>
  </si>
  <si>
    <t>Gespräche mit Lehrpersonen, Eltern, Erziehungsberechtigten</t>
  </si>
  <si>
    <t>AZ Weiterbildung:</t>
  </si>
  <si>
    <t>Wegleitung zum Führen der AZE</t>
  </si>
  <si>
    <r>
      <t xml:space="preserve">3. In den einzelnen Monatsblättern (siehe Registerkarten am unteren Bildschirmrand) können die Arbeitszeiten für jeden Arbeitstag eingetragen werden. Ein manueller Textumbruch innerhalb der Zellen kann mit den Tasten </t>
    </r>
    <r>
      <rPr>
        <b/>
        <sz val="10"/>
        <rFont val="Arial"/>
        <family val="2"/>
      </rPr>
      <t>"Alt" und "Enter"</t>
    </r>
    <r>
      <rPr>
        <sz val="10"/>
        <rFont val="Arial"/>
      </rPr>
      <t xml:space="preserve"> getätigt werden.</t>
    </r>
  </si>
  <si>
    <r>
      <t>Anmerkung:</t>
    </r>
    <r>
      <rPr>
        <i/>
        <sz val="10"/>
        <rFont val="Arial"/>
        <family val="2"/>
      </rPr>
      <t xml:space="preserve"> Die Monatstotalisierungen werden immer automatisch in das Übersichtsblatt übertragen. Im Cockpit ist immer auch die Bilanz zwischen den Soll- und Istwerten ersichtlich.</t>
    </r>
  </si>
  <si>
    <t>Besprechungen mit Beratungsstellen, Ärztinnen und Ärzten, Behörden</t>
  </si>
  <si>
    <t>2014/15</t>
  </si>
  <si>
    <t>2015/16</t>
  </si>
  <si>
    <t>2016/17</t>
  </si>
  <si>
    <t>2017/18</t>
  </si>
  <si>
    <t>2018/19</t>
  </si>
  <si>
    <t>2019/20</t>
  </si>
  <si>
    <t>Schuljahr</t>
  </si>
  <si>
    <t>Beginn 1. Sem.</t>
  </si>
  <si>
    <t>2020/21</t>
  </si>
  <si>
    <t>prop. Erhöhung AE</t>
  </si>
  <si>
    <t>Erhöhung AE ger.</t>
  </si>
  <si>
    <t>AZ Soll:</t>
  </si>
  <si>
    <t>AZ Ist:</t>
  </si>
  <si>
    <t>1. Semester</t>
  </si>
  <si>
    <t>Stunden Soll (85%):</t>
  </si>
  <si>
    <t>Stunden Soll (12%):</t>
  </si>
  <si>
    <t>Stunden Soll (3%):</t>
  </si>
  <si>
    <t>Lektionen Soll:</t>
  </si>
  <si>
    <t>Unterrichtskontrolle:</t>
  </si>
  <si>
    <t>AZ Unterrichten, beraten, begleiten:</t>
  </si>
  <si>
    <t>LektIonen Ist:</t>
  </si>
  <si>
    <t>AZ Bilanz:</t>
  </si>
  <si>
    <t>Pflichtlektionen:</t>
  </si>
  <si>
    <t>Beschäftigungsgrad:</t>
  </si>
  <si>
    <t>Altersentlastung:</t>
  </si>
  <si>
    <t>Vorname Name</t>
  </si>
  <si>
    <t>AZ
Unterrichten, Erziehen, Beraten, Begleiten</t>
  </si>
  <si>
    <t>Unterricht
(Stunden)</t>
  </si>
  <si>
    <t>Vor- und Nachbereitung
(Stunden)</t>
  </si>
  <si>
    <t>Beraten, begleiten
(Stunden)</t>
  </si>
  <si>
    <t xml:space="preserve">
(Stunden)</t>
  </si>
  <si>
    <t xml:space="preserve">
(Lektionen)</t>
  </si>
  <si>
    <t>Tot. Arbeitszeit in Stunden pro Semester</t>
  </si>
  <si>
    <t>AZ
Mitarbeit und Zusammen-arbeit</t>
  </si>
  <si>
    <t>AZ 
Zusammen-arbeit</t>
  </si>
  <si>
    <t>AZ 
Weiter-bildung</t>
  </si>
  <si>
    <t>Unterrichtssequenzen mit Schülerinnen und Schülern zur fachspezifischen Beurteilung</t>
  </si>
  <si>
    <t>Spalte "Vor- und Nachbereitung"</t>
  </si>
  <si>
    <t>In der Spalte "Vor- und Nachbereitung" kann der zeitliche Aufwand für die Vor- und Nachbereitung des Unterrichts  eingetragen werden, sowie auch für Administration, Beurteilung, Verfassen von Berichten, usw.</t>
  </si>
  <si>
    <t>Spalte "beraten, begleiten"</t>
  </si>
  <si>
    <t>Mitarbeit an Elternabenden</t>
  </si>
  <si>
    <t>Teilnahme an Teamsitzungen, Lehrerkonferenzen, Schukommissionssitzungen</t>
  </si>
  <si>
    <t>Mitarbeit an Elternanlässen</t>
  </si>
  <si>
    <t>Primarschule Musterlingen
Oberstufe Lerngut</t>
  </si>
  <si>
    <t>Primarschule Musterlingen</t>
  </si>
  <si>
    <t>Zürich</t>
  </si>
  <si>
    <t xml:space="preserve">Bildungsreferat Ulrich Schlüer </t>
  </si>
  <si>
    <r>
      <t xml:space="preserve">6. In der Spalte </t>
    </r>
    <r>
      <rPr>
        <b/>
        <sz val="10"/>
        <rFont val="Arial"/>
        <family val="2"/>
      </rPr>
      <t>"Beraten, begleiten"</t>
    </r>
    <r>
      <rPr>
        <sz val="10"/>
        <rFont val="Arial"/>
      </rPr>
      <t xml:space="preserve"> kann die Arbetszeit nach effektivem Aufwand eingetragen werden (Eintrag ebenfalls in Dezimalen). Auf dem Blatt </t>
    </r>
    <r>
      <rPr>
        <b/>
        <sz val="10"/>
        <rFont val="Arial"/>
        <family val="2"/>
      </rPr>
      <t>"Zuordnung der Arbeiten"</t>
    </r>
    <r>
      <rPr>
        <sz val="10"/>
        <rFont val="Arial"/>
      </rPr>
      <t xml:space="preserve"> ist ersichtlich, welche Arbeiten in dieser Spalte eingetragen werden können.</t>
    </r>
  </si>
  <si>
    <r>
      <t>Anmerkung:</t>
    </r>
    <r>
      <rPr>
        <i/>
        <sz val="10"/>
        <rFont val="Arial"/>
        <family val="2"/>
      </rPr>
      <t xml:space="preserve"> Bei vielen Arbeiten (Gesprächen) ist die Zuordnung zu den Spalten "Beraten, begleiten", und "AZ Zusammenarbeit" nicht scharf trennbar. Dies ermöglicht einen gewissen Ausgleich zwischen den beiden Bereichen des Berufsauftrags.</t>
    </r>
  </si>
  <si>
    <r>
      <t xml:space="preserve">In der Spalte "Unterrichtskontrolle" können die erteilten Lektionen eingetragen werden. Diese werden in Arbeitszeit in Stunden füs </t>
    </r>
    <r>
      <rPr>
        <b/>
        <i/>
        <sz val="10"/>
        <rFont val="Arial"/>
        <family val="2"/>
      </rPr>
      <t>Unterrichten</t>
    </r>
    <r>
      <rPr>
        <i/>
        <sz val="10"/>
        <rFont val="Arial"/>
        <family val="2"/>
      </rPr>
      <t xml:space="preserve"> (Spalte "Unterricht") umgerechnet. Zulässige Einträge sind Lektionen für:</t>
    </r>
  </si>
  <si>
    <r>
      <t xml:space="preserve">Die </t>
    </r>
    <r>
      <rPr>
        <b/>
        <i/>
        <sz val="10"/>
        <rFont val="Arial"/>
        <family val="2"/>
      </rPr>
      <t>Altersentlastung</t>
    </r>
    <r>
      <rPr>
        <i/>
        <sz val="10"/>
        <rFont val="Arial"/>
        <family val="2"/>
      </rPr>
      <t xml:space="preserve"> und die durch das Schulinspektorat bewilligte </t>
    </r>
    <r>
      <rPr>
        <b/>
        <i/>
        <sz val="10"/>
        <rFont val="Arial"/>
        <family val="2"/>
      </rPr>
      <t>Wegzeit</t>
    </r>
    <r>
      <rPr>
        <i/>
        <sz val="10"/>
        <rFont val="Arial"/>
        <family val="2"/>
      </rPr>
      <t xml:space="preserve"> von max. 2 Lektionen pro Woche werden im Übersichtsblatt eingetragen und in den Monatsblättern automatisch berücksichtigt.</t>
    </r>
  </si>
  <si>
    <r>
      <t xml:space="preserve">Klasse /
Klientel /
Art der </t>
    </r>
    <r>
      <rPr>
        <b/>
        <sz val="9"/>
        <rFont val="Arial"/>
        <family val="2"/>
      </rPr>
      <t xml:space="preserve"> Arbeit</t>
    </r>
  </si>
  <si>
    <r>
      <t xml:space="preserve">4. Die Spalte </t>
    </r>
    <r>
      <rPr>
        <b/>
        <sz val="10"/>
        <rFont val="Arial"/>
        <family val="2"/>
      </rPr>
      <t>"Unterrichtskontrolle"</t>
    </r>
    <r>
      <rPr>
        <sz val="10"/>
        <rFont val="Arial"/>
      </rPr>
      <t xml:space="preserve"> ist erforderlich, weil die LAV 2007 nebst der Jahresarbeitszeit auch die Pflichtlektionen für </t>
    </r>
    <r>
      <rPr>
        <b/>
        <sz val="10"/>
        <rFont val="Arial"/>
        <family val="2"/>
      </rPr>
      <t>alle</t>
    </r>
    <r>
      <rPr>
        <sz val="10"/>
        <rFont val="Arial"/>
      </rPr>
      <t xml:space="preserve"> Lehrpersonen vorschreibt. Auf dem Blatt </t>
    </r>
    <r>
      <rPr>
        <b/>
        <sz val="10"/>
        <rFont val="Arial"/>
        <family val="2"/>
      </rPr>
      <t>"Zuordnung der Arbeiten"</t>
    </r>
    <r>
      <rPr>
        <sz val="10"/>
        <rFont val="Arial"/>
      </rPr>
      <t xml:space="preserve"> ist ersichtlich, welche Arbeiten für Lehrpersonen für Spezialunterricht als "Unterricht" gelten und in Lektionen eingetragen werden können.</t>
    </r>
  </si>
  <si>
    <r>
      <t>Anmerkung:</t>
    </r>
    <r>
      <rPr>
        <i/>
        <sz val="10"/>
        <rFont val="Arial"/>
        <family val="2"/>
      </rPr>
      <t xml:space="preserve"> Mit diesem AZE-Tool kann die Tätigkeit als Lehrperson erfasst werden, nicht aber die Schulleitungsfunktion oder weitere Funktionen aus dem Schul- oder Informatikpool. Die Altersentlastung wird als Monatsgutschrift in Stunden automatisch berücksichtigt.</t>
    </r>
  </si>
  <si>
    <t>Wegzeit in Lektionen</t>
  </si>
  <si>
    <t>Gutschrift für Altersentlastung in Stunden</t>
  </si>
  <si>
    <r>
      <t xml:space="preserve">5. Während die Spalte </t>
    </r>
    <r>
      <rPr>
        <b/>
        <sz val="10"/>
        <rFont val="Arial"/>
        <family val="2"/>
      </rPr>
      <t>"Unterricht"</t>
    </r>
    <r>
      <rPr>
        <sz val="10"/>
        <rFont val="Arial"/>
      </rPr>
      <t xml:space="preserve"> automatisch ausgefüllt wird (1 Lektion = 45Min.), kann in der Spalte </t>
    </r>
    <r>
      <rPr>
        <b/>
        <sz val="10"/>
        <rFont val="Arial"/>
        <family val="2"/>
      </rPr>
      <t>"Vor- und Nachbereitung"</t>
    </r>
    <r>
      <rPr>
        <sz val="10"/>
        <rFont val="Arial"/>
      </rPr>
      <t xml:space="preserve"> die effektiv aufgewendete Zeit eingetragen werden. Der Eintrag muss in Dezimalen und nicht in Stunden und Minuten erfolgen (Bsp.: 1 Std. 30 Min. = 1.5 Std.).</t>
    </r>
  </si>
  <si>
    <r>
      <t xml:space="preserve">7. In der Spalte </t>
    </r>
    <r>
      <rPr>
        <b/>
        <sz val="10"/>
        <rFont val="Arial"/>
        <family val="2"/>
      </rPr>
      <t>"AZ Zusammenarbeit"</t>
    </r>
    <r>
      <rPr>
        <sz val="10"/>
        <rFont val="Arial"/>
      </rPr>
      <t xml:space="preserve"> kann die Arbeitszeit nach effektivem Aufwand eingetragen werden. Der Eintrag muss auch hier in Dezimalen erfolgen. Auf dem Blatt </t>
    </r>
    <r>
      <rPr>
        <b/>
        <sz val="10"/>
        <rFont val="Arial"/>
        <family val="2"/>
      </rPr>
      <t>"Zuordnung der Arbeiten"</t>
    </r>
    <r>
      <rPr>
        <sz val="10"/>
        <rFont val="Arial"/>
      </rPr>
      <t xml:space="preserve"> ist ersichtlich, welche Arbeiten in dieser Spalte eingetragen werden können. </t>
    </r>
  </si>
  <si>
    <t xml:space="preserve">Spalte "Unterrichtskontrolle" </t>
  </si>
  <si>
    <t>In dieser Spalte können die aufgeführten Arbeiten nach effektivem Aufwand eingetragen werden:</t>
  </si>
  <si>
    <t>Klassenintervention K. Gartentor (3.5 Lekt.)
David Beckham, Tanja Frieden, Ueli Maurer, Anita Weyermann (2 Lekt.)</t>
  </si>
  <si>
    <t>Besprechung mit Klassenlehrer (über Beat Schlatter)</t>
  </si>
  <si>
    <t>Bericht B. Schlatter
Wochenplanung</t>
  </si>
  <si>
    <t>Lernstandserfassung Beat Schlatter (2 Lekt.)
Kurzintervention Klasse Ch. Aotisch (3 Lekt.)
Kurzbesprechung Ch. Aotisch</t>
  </si>
  <si>
    <t>Roger Federer, David Beckham, Tanja Frieden, Ueli Maurer, Anita Weyermann (3 Lekt.)
Francine Jordi, Mathias Gnädinger, Sepp Trütsch, Katja Stauber (2 Lekt.)</t>
  </si>
  <si>
    <t>Beispiel</t>
  </si>
  <si>
    <t>KG Spieldorf
Schule Rüti bei Spielingen</t>
  </si>
  <si>
    <t>Ueli Steck, Reinhold Messner, Sherpa Tensing, Hakan Yakin, Vreni Schneider, Marie-Therese Nadig (4 Lekt.)
Elterngespräch Steck
Lehrerkonferenz Musterlingen</t>
  </si>
  <si>
    <t xml:space="preserve">      Durch SI bewilligte Lektionen für Wegzeit:</t>
  </si>
  <si>
    <r>
      <t xml:space="preserve">Unterrichts-kontrolle </t>
    </r>
    <r>
      <rPr>
        <sz val="10"/>
        <color indexed="63"/>
        <rFont val="Arial"/>
        <family val="2"/>
      </rPr>
      <t>(inkl. bewilligte Lekt. für Wegzeit)</t>
    </r>
  </si>
  <si>
    <r>
      <t xml:space="preserve">Total </t>
    </r>
    <r>
      <rPr>
        <b/>
        <sz val="11"/>
        <color indexed="10"/>
        <rFont val="Arial"/>
        <family val="2"/>
      </rPr>
      <t>Lektionen</t>
    </r>
    <r>
      <rPr>
        <b/>
        <sz val="11"/>
        <color indexed="63"/>
        <rFont val="Arial"/>
        <family val="2"/>
      </rPr>
      <t xml:space="preserve"> bzw. Stunden</t>
    </r>
  </si>
  <si>
    <r>
      <t xml:space="preserve">
8. In der Spalte </t>
    </r>
    <r>
      <rPr>
        <b/>
        <sz val="10"/>
        <rFont val="Arial"/>
        <family val="2"/>
      </rPr>
      <t>"Weiterbildung"</t>
    </r>
    <r>
      <rPr>
        <sz val="10"/>
        <rFont val="Arial"/>
      </rPr>
      <t xml:space="preserve"> kann die Weiterbildungszeit gemäss LAV erfasst werden.</t>
    </r>
  </si>
  <si>
    <r>
      <t xml:space="preserve">
2. In der Zelle </t>
    </r>
    <r>
      <rPr>
        <b/>
        <sz val="10"/>
        <rFont val="Arial"/>
        <family val="2"/>
      </rPr>
      <t>"Übertrag des Vorsemesters"</t>
    </r>
    <r>
      <rPr>
        <sz val="10"/>
        <rFont val="Arial"/>
      </rPr>
      <t xml:space="preserve"> kann in Anlehnung an die Regelung der kantonalen Verwaltung Über- oder Unterzeit des Vorsemesters übertragen werden, die bei einer Anstellung von 100% plus oder minus 100 Stunden beträgt. Es gilt dabei zu beachten, dass Überzeit aus der Weiterbildung nicht übertragen werden kann. Dieser Ausgleich muss innerhalb des Bereichs Weiterbildung statt finden.</t>
    </r>
  </si>
  <si>
    <r>
      <t xml:space="preserve">1. Im orangen Bereich des Übersichtsblatts die persönlichen Daten eintragen.
Die Anzahl </t>
    </r>
    <r>
      <rPr>
        <b/>
        <sz val="10"/>
        <rFont val="Arial"/>
        <family val="2"/>
      </rPr>
      <t>erteilte Lektionen</t>
    </r>
    <r>
      <rPr>
        <sz val="10"/>
        <rFont val="Arial"/>
      </rPr>
      <t xml:space="preserve">, die </t>
    </r>
    <r>
      <rPr>
        <b/>
        <sz val="10"/>
        <rFont val="Arial"/>
        <family val="2"/>
      </rPr>
      <t xml:space="preserve">Pflichtlektionen, </t>
    </r>
    <r>
      <rPr>
        <sz val="10"/>
        <rFont val="Arial"/>
      </rPr>
      <t xml:space="preserve">die </t>
    </r>
    <r>
      <rPr>
        <b/>
        <sz val="10"/>
        <rFont val="Arial"/>
        <family val="2"/>
      </rPr>
      <t>Altersentlastung</t>
    </r>
    <r>
      <rPr>
        <sz val="10"/>
        <rFont val="Arial"/>
      </rPr>
      <t xml:space="preserve"> und der </t>
    </r>
    <r>
      <rPr>
        <b/>
        <sz val="10"/>
        <rFont val="Arial"/>
        <family val="2"/>
      </rPr>
      <t>Beschäftigungsgrad</t>
    </r>
    <r>
      <rPr>
        <sz val="10"/>
        <rFont val="Arial"/>
      </rPr>
      <t xml:space="preserve"> können der PERSISKA-Abrechnung entnommen werden. Mit diesen Angaben berechnet das AZE-Tool die Sollwerte für die einzelnen Bereiche des Berufsauftrags gemäss LAV 2007.Die allfällig durch das Schulinspektorat bewilligte Wegzeitabgeltung ist in der entsprechenden Zelle einzutragen.
In Feld G1 Datum des Semesterbeginns auswählen.</t>
    </r>
  </si>
  <si>
    <r>
      <t>Arbeitszeiterfassung für Lehrpersonen</t>
    </r>
    <r>
      <rPr>
        <b/>
        <sz val="12"/>
        <color indexed="63"/>
        <rFont val="Arial"/>
        <family val="2"/>
      </rPr>
      <t xml:space="preserve"> </t>
    </r>
    <r>
      <rPr>
        <b/>
        <sz val="14"/>
        <color indexed="63"/>
        <rFont val="Arial"/>
        <family val="2"/>
      </rPr>
      <t xml:space="preserve">für Spezialunterricht </t>
    </r>
  </si>
  <si>
    <t>2021/22</t>
  </si>
  <si>
    <r>
      <t>Bildungs- und Kulturdirektion
des Kantons Bern</t>
    </r>
    <r>
      <rPr>
        <sz val="10"/>
        <rFont val="Arial"/>
      </rPr>
      <t xml:space="preserve">
Amt für Kindergarten, 
Volksschule und Beratung</t>
    </r>
  </si>
  <si>
    <r>
      <t xml:space="preserve">Direction de l'instruction publique et de la culture
du canton de Berne </t>
    </r>
    <r>
      <rPr>
        <sz val="10"/>
        <rFont val="Arial"/>
      </rPr>
      <t xml:space="preserve">
Office de l'enseignement obligatoire, 
du conseil et de l'orientation
</t>
    </r>
  </si>
  <si>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</si>
  <si>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</si>
  <si>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</si>
  <si>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</si>
  <si>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</si>
  <si>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</si>
  <si>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</si>
  <si>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</si>
  <si>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</si>
  <si>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</si>
  <si>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</si>
  <si>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</si>
  <si>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</si>
  <si>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</si>
  <si>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</si>
  <si>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</si>
  <si>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</si>
  <si>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</si>
  <si>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2019.ERZ.6743 / 681507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</si>
</sst>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
    <numFmt numFmtId="166" formatCode="0.0000%"/>
    <numFmt numFmtId="167" formatCode="mmm\ yyyy"/>
    <numFmt numFmtId="168" formatCode="dd"/>
    <numFmt numFmtId="169" formatCode="[$-807]ddd;@"/>
    <numFmt numFmtId="170" formatCode="&quot;Stunden Ist (&quot;0%&quot;):&quot;"/>
  </numFmts>
  <fonts count="35" x14ac:knownFonts="1">
    <font>
      <sz val="10"/>
      <name val="Arial"/>
    </font>
    <font>
      <b/>
      <sz val="10"/>
      <name val="Arial"/>
    </font>
    <font>
      <sz val="10"/>
      <name val="Arial"/>
      <family val="2"/>
    </font>
    <font>
      <b/>
      <sz val="18"/>
      <name val="Arial"/>
      <family val="2"/>
    </font>
    <font>
      <b/>
      <sz val="11"/>
      <name val="Arial"/>
      <family val="2"/>
    </font>
    <font>
      <b/>
      <sz val="12"/>
      <name val="Arial"/>
      <family val="2"/>
    </font>
    <font>
      <sz val="11"/>
      <name val="Arial"/>
      <family val="2"/>
    </font>
    <font>
      <b/>
      <sz val="10"/>
      <name val="Arial"/>
      <family val="2"/>
    </font>
    <font>
      <sz val="10"/>
      <name val="Arial"/>
      <family val="2"/>
    </font>
    <font>
      <sz val="8"/>
      <name val="Arial"/>
      <family val="2"/>
    </font>
    <font>
      <sz val="10"/>
      <name val="Arial Narrow"/>
      <family val="2"/>
    </font>
    <font>
      <b/>
      <sz val="9"/>
      <name val="Arial"/>
      <family val="2"/>
    </font>
    <font>
      <b/>
      <sz val="11"/>
      <color indexed="10"/>
      <name val="Arial"/>
      <family val="2"/>
    </font>
    <font>
      <b/>
      <sz val="10"/>
      <color indexed="10"/>
      <name val="Arial"/>
      <family val="2"/>
    </font>
    <font>
      <sz val="8"/>
      <name val="Arial"/>
      <family val="2"/>
    </font>
    <font>
      <sz val="10"/>
      <color indexed="10"/>
      <name val="Arial"/>
      <family val="2"/>
    </font>
    <font>
      <b/>
      <sz val="11"/>
      <color indexed="63"/>
      <name val="Arial"/>
      <family val="2"/>
    </font>
    <font>
      <b/>
      <sz val="10"/>
      <color indexed="63"/>
      <name val="Arial"/>
      <family val="2"/>
    </font>
    <font>
      <i/>
      <sz val="10"/>
      <name val="Arial"/>
      <family val="2"/>
    </font>
    <font>
      <b/>
      <i/>
      <sz val="10"/>
      <name val="Arial"/>
      <family val="2"/>
    </font>
    <font>
      <sz val="9"/>
      <name val="Arial"/>
      <family val="2"/>
    </font>
    <font>
      <sz val="10"/>
      <color indexed="47"/>
      <name val="Arial"/>
      <family val="2"/>
    </font>
    <font>
      <b/>
      <sz val="12"/>
      <color indexed="8"/>
      <name val="Arial"/>
      <family val="2"/>
    </font>
    <font>
      <b/>
      <sz val="10"/>
      <color indexed="10"/>
      <name val="Arial"/>
      <family val="2"/>
    </font>
    <font>
      <b/>
      <sz val="10"/>
      <name val="Arial Narrow"/>
      <family val="2"/>
    </font>
    <font>
      <b/>
      <sz val="10"/>
      <color indexed="63"/>
      <name val="Arial"/>
      <family val="2"/>
    </font>
    <font>
      <sz val="10"/>
      <color indexed="63"/>
      <name val="Arial"/>
      <family val="2"/>
    </font>
    <font>
      <b/>
      <sz val="14"/>
      <color indexed="63"/>
      <name val="Arial"/>
      <family val="2"/>
    </font>
    <font>
      <b/>
      <sz val="12"/>
      <color indexed="63"/>
      <name val="Arial"/>
      <family val="2"/>
    </font>
    <font>
      <sz val="10"/>
      <color indexed="63"/>
      <name val="Arial"/>
      <family val="2"/>
    </font>
    <font>
      <sz val="11"/>
      <color indexed="63"/>
      <name val="Arial"/>
      <family val="2"/>
    </font>
    <font>
      <b/>
      <sz val="14"/>
      <color indexed="10"/>
      <name val="Arial"/>
      <family val="2"/>
    </font>
    <font>
      <b/>
      <sz val="8"/>
      <color indexed="10"/>
      <name val="Arial"/>
      <family val="2"/>
    </font>
    <font>
      <sz val="10"/>
      <color indexed="13"/>
      <name val="Arial"/>
      <family val="2"/>
    </font>
    <font>
      <b/>
      <sz val="12"/>
      <color rgb="FFFFFF00"/>
      <name val="Arial"/>
      <family val="2"/>
    </font>
  </fonts>
  <fills count="13">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29"/>
        <bgColor indexed="37"/>
      </patternFill>
    </fill>
    <fill>
      <patternFill patternType="solid">
        <fgColor indexed="9"/>
        <bgColor indexed="64"/>
      </patternFill>
    </fill>
    <fill>
      <patternFill patternType="solid">
        <fgColor indexed="43"/>
        <bgColor indexed="64"/>
      </patternFill>
    </fill>
    <fill>
      <patternFill patternType="solid">
        <fgColor indexed="9"/>
        <bgColor indexed="37"/>
      </patternFill>
    </fill>
    <fill>
      <patternFill patternType="solid">
        <fgColor indexed="13"/>
        <bgColor indexed="64"/>
      </patternFill>
    </fill>
    <fill>
      <patternFill patternType="solid">
        <fgColor indexed="13"/>
        <bgColor indexed="37"/>
      </patternFill>
    </fill>
    <fill>
      <patternFill patternType="solid">
        <fgColor indexed="46"/>
        <bgColor indexed="64"/>
      </patternFill>
    </fill>
    <fill>
      <patternFill patternType="solid">
        <fgColor indexed="2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10"/>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9"/>
      </left>
      <right/>
      <top style="medium">
        <color indexed="55"/>
      </top>
      <bottom style="thin">
        <color indexed="9"/>
      </bottom>
      <diagonal/>
    </border>
    <border>
      <left/>
      <right style="thin">
        <color indexed="9"/>
      </right>
      <top/>
      <bottom style="thin">
        <color indexed="9"/>
      </bottom>
      <diagonal/>
    </border>
    <border>
      <left/>
      <right/>
      <top/>
      <bottom style="medium">
        <color indexed="55"/>
      </bottom>
      <diagonal/>
    </border>
    <border>
      <left/>
      <right/>
      <top style="thin">
        <color indexed="9"/>
      </top>
      <bottom style="medium">
        <color indexed="55"/>
      </bottom>
      <diagonal/>
    </border>
    <border>
      <left/>
      <right style="thin">
        <color indexed="9"/>
      </right>
      <top style="thin">
        <color indexed="9"/>
      </top>
      <bottom style="medium">
        <color indexed="55"/>
      </bottom>
      <diagonal/>
    </border>
    <border>
      <left style="medium">
        <color indexed="55"/>
      </left>
      <right style="thin">
        <color indexed="9"/>
      </right>
      <top style="medium">
        <color indexed="55"/>
      </top>
      <bottom style="thin">
        <color indexed="9"/>
      </bottom>
      <diagonal/>
    </border>
    <border>
      <left style="medium">
        <color indexed="55"/>
      </left>
      <right style="thin">
        <color indexed="9"/>
      </right>
      <top style="thin">
        <color indexed="9"/>
      </top>
      <bottom style="thin">
        <color indexed="9"/>
      </bottom>
      <diagonal/>
    </border>
    <border>
      <left style="medium">
        <color indexed="55"/>
      </left>
      <right style="thin">
        <color indexed="9"/>
      </right>
      <top style="thin">
        <color indexed="9"/>
      </top>
      <bottom style="medium">
        <color indexed="55"/>
      </bottom>
      <diagonal/>
    </border>
    <border>
      <left/>
      <right style="medium">
        <color indexed="55"/>
      </right>
      <top style="medium">
        <color indexed="55"/>
      </top>
      <bottom style="thin">
        <color indexed="9"/>
      </bottom>
      <diagonal/>
    </border>
    <border>
      <left/>
      <right style="medium">
        <color indexed="55"/>
      </right>
      <top style="thin">
        <color indexed="9"/>
      </top>
      <bottom style="thin">
        <color indexed="9"/>
      </bottom>
      <diagonal/>
    </border>
    <border>
      <left/>
      <right style="medium">
        <color indexed="55"/>
      </right>
      <top style="thin">
        <color indexed="9"/>
      </top>
      <bottom style="medium">
        <color indexed="55"/>
      </bottom>
      <diagonal/>
    </border>
    <border>
      <left style="medium">
        <color indexed="55"/>
      </left>
      <right/>
      <top/>
      <bottom/>
      <diagonal/>
    </border>
    <border>
      <left/>
      <right/>
      <top style="medium">
        <color indexed="55"/>
      </top>
      <bottom style="medium">
        <color indexed="55"/>
      </bottom>
      <diagonal/>
    </border>
    <border>
      <left/>
      <right/>
      <top/>
      <bottom style="medium">
        <color indexed="10"/>
      </bottom>
      <diagonal/>
    </border>
    <border>
      <left style="thin">
        <color indexed="10"/>
      </left>
      <right style="thin">
        <color indexed="10"/>
      </right>
      <top/>
      <bottom/>
      <diagonal/>
    </border>
    <border>
      <left/>
      <right/>
      <top style="double">
        <color indexed="55"/>
      </top>
      <bottom/>
      <diagonal/>
    </border>
    <border>
      <left style="thin">
        <color indexed="55"/>
      </left>
      <right style="thin">
        <color indexed="55"/>
      </right>
      <top style="medium">
        <color indexed="55"/>
      </top>
      <bottom/>
      <diagonal/>
    </border>
    <border>
      <left/>
      <right style="medium">
        <color indexed="55"/>
      </right>
      <top style="medium">
        <color indexed="55"/>
      </top>
      <bottom/>
      <diagonal/>
    </border>
    <border>
      <left style="thin">
        <color indexed="55"/>
      </left>
      <right style="thin">
        <color indexed="55"/>
      </right>
      <top style="thin">
        <color indexed="55"/>
      </top>
      <bottom style="medium">
        <color indexed="55"/>
      </bottom>
      <diagonal/>
    </border>
    <border>
      <left style="thin">
        <color indexed="55"/>
      </left>
      <right style="thin">
        <color indexed="55"/>
      </right>
      <top/>
      <bottom style="medium">
        <color indexed="55"/>
      </bottom>
      <diagonal/>
    </border>
    <border>
      <left/>
      <right style="medium">
        <color indexed="55"/>
      </right>
      <top/>
      <bottom style="medium">
        <color indexed="55"/>
      </bottom>
      <diagonal/>
    </border>
    <border>
      <left style="medium">
        <color indexed="10"/>
      </left>
      <right/>
      <top style="medium">
        <color indexed="10"/>
      </top>
      <bottom style="medium">
        <color indexed="10"/>
      </bottom>
      <diagonal/>
    </border>
    <border>
      <left style="medium">
        <color indexed="10"/>
      </left>
      <right style="medium">
        <color indexed="10"/>
      </right>
      <top style="medium">
        <color indexed="10"/>
      </top>
      <bottom style="medium">
        <color indexed="10"/>
      </bottom>
      <diagonal/>
    </border>
    <border>
      <left style="medium">
        <color indexed="55"/>
      </left>
      <right style="thin">
        <color indexed="10"/>
      </right>
      <top style="medium">
        <color indexed="55"/>
      </top>
      <bottom style="thin">
        <color indexed="55"/>
      </bottom>
      <diagonal/>
    </border>
    <border>
      <left style="medium">
        <color indexed="55"/>
      </left>
      <right style="thin">
        <color indexed="10"/>
      </right>
      <top/>
      <bottom/>
      <diagonal/>
    </border>
    <border>
      <left style="medium">
        <color indexed="55"/>
      </left>
      <right style="thin">
        <color indexed="10"/>
      </right>
      <top style="thin">
        <color indexed="55"/>
      </top>
      <bottom style="thin">
        <color indexed="55"/>
      </bottom>
      <diagonal/>
    </border>
    <border>
      <left/>
      <right style="thin">
        <color indexed="10"/>
      </right>
      <top/>
      <bottom/>
      <diagonal/>
    </border>
    <border>
      <left style="thin">
        <color indexed="10"/>
      </left>
      <right style="thin">
        <color indexed="55"/>
      </right>
      <top style="medium">
        <color indexed="55"/>
      </top>
      <bottom style="thin">
        <color indexed="55"/>
      </bottom>
      <diagonal/>
    </border>
    <border>
      <left/>
      <right style="thin">
        <color indexed="55"/>
      </right>
      <top style="medium">
        <color indexed="55"/>
      </top>
      <bottom style="thin">
        <color indexed="55"/>
      </bottom>
      <diagonal/>
    </border>
    <border>
      <left style="thin">
        <color indexed="55"/>
      </left>
      <right style="thin">
        <color indexed="55"/>
      </right>
      <top style="medium">
        <color indexed="55"/>
      </top>
      <bottom style="thin">
        <color indexed="55"/>
      </bottom>
      <diagonal/>
    </border>
    <border>
      <left/>
      <right style="medium">
        <color indexed="55"/>
      </right>
      <top style="medium">
        <color indexed="55"/>
      </top>
      <bottom style="thin">
        <color indexed="55"/>
      </bottom>
      <diagonal/>
    </border>
    <border>
      <left style="thin">
        <color indexed="10"/>
      </left>
      <right style="thin">
        <color indexed="55"/>
      </right>
      <top/>
      <bottom/>
      <diagonal/>
    </border>
    <border>
      <left/>
      <right style="thin">
        <color indexed="55"/>
      </right>
      <top/>
      <bottom/>
      <diagonal/>
    </border>
    <border>
      <left style="thin">
        <color indexed="55"/>
      </left>
      <right style="thin">
        <color indexed="55"/>
      </right>
      <top/>
      <bottom/>
      <diagonal/>
    </border>
    <border>
      <left/>
      <right style="medium">
        <color indexed="55"/>
      </right>
      <top/>
      <bottom/>
      <diagonal/>
    </border>
    <border>
      <left style="thin">
        <color indexed="10"/>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medium">
        <color indexed="55"/>
      </right>
      <top style="thin">
        <color indexed="55"/>
      </top>
      <bottom style="thin">
        <color indexed="55"/>
      </bottom>
      <diagonal/>
    </border>
    <border>
      <left style="thin">
        <color indexed="10"/>
      </left>
      <right style="thin">
        <color indexed="55"/>
      </right>
      <top style="thin">
        <color indexed="55"/>
      </top>
      <bottom style="double">
        <color indexed="55"/>
      </bottom>
      <diagonal/>
    </border>
    <border>
      <left style="thin">
        <color indexed="55"/>
      </left>
      <right style="thin">
        <color indexed="55"/>
      </right>
      <top style="thin">
        <color indexed="55"/>
      </top>
      <bottom style="double">
        <color indexed="55"/>
      </bottom>
      <diagonal/>
    </border>
    <border>
      <left/>
      <right style="medium">
        <color indexed="55"/>
      </right>
      <top style="thin">
        <color indexed="55"/>
      </top>
      <bottom style="double">
        <color indexed="55"/>
      </bottom>
      <diagonal/>
    </border>
    <border>
      <left style="thin">
        <color indexed="10"/>
      </left>
      <right style="thin">
        <color indexed="10"/>
      </right>
      <top style="medium">
        <color indexed="55"/>
      </top>
      <bottom style="thin">
        <color indexed="55"/>
      </bottom>
      <diagonal/>
    </border>
    <border>
      <left style="thin">
        <color indexed="10"/>
      </left>
      <right style="thin">
        <color indexed="10"/>
      </right>
      <top style="thin">
        <color indexed="55"/>
      </top>
      <bottom style="thin">
        <color indexed="55"/>
      </bottom>
      <diagonal/>
    </border>
    <border>
      <left style="medium">
        <color indexed="10"/>
      </left>
      <right style="medium">
        <color indexed="10"/>
      </right>
      <top/>
      <bottom style="medium">
        <color indexed="10"/>
      </bottom>
      <diagonal/>
    </border>
    <border>
      <left/>
      <right style="thin">
        <color indexed="55"/>
      </right>
      <top style="medium">
        <color indexed="55"/>
      </top>
      <bottom/>
      <diagonal/>
    </border>
    <border>
      <left/>
      <right style="thin">
        <color indexed="55"/>
      </right>
      <top/>
      <bottom style="medium">
        <color indexed="55"/>
      </bottom>
      <diagonal/>
    </border>
    <border>
      <left style="medium">
        <color indexed="55"/>
      </left>
      <right style="thin">
        <color indexed="55"/>
      </right>
      <top style="medium">
        <color indexed="55"/>
      </top>
      <bottom/>
      <diagonal/>
    </border>
    <border>
      <left style="medium">
        <color indexed="55"/>
      </left>
      <right style="thin">
        <color indexed="55"/>
      </right>
      <top/>
      <bottom style="medium">
        <color indexed="55"/>
      </bottom>
      <diagonal/>
    </border>
    <border>
      <left/>
      <right style="medium">
        <color indexed="10"/>
      </right>
      <top/>
      <bottom/>
      <diagonal/>
    </border>
    <border>
      <left style="medium">
        <color indexed="10"/>
      </left>
      <right/>
      <top/>
      <bottom/>
      <diagonal/>
    </border>
    <border>
      <left style="thin">
        <color indexed="9"/>
      </left>
      <right/>
      <top style="thin">
        <color indexed="9"/>
      </top>
      <bottom style="thin">
        <color indexed="9"/>
      </bottom>
      <diagonal/>
    </border>
    <border>
      <left style="thin">
        <color indexed="9"/>
      </left>
      <right/>
      <top style="thin">
        <color indexed="9"/>
      </top>
      <bottom style="medium">
        <color indexed="55"/>
      </bottom>
      <diagonal/>
    </border>
    <border>
      <left style="thin">
        <color indexed="55"/>
      </left>
      <right/>
      <top style="medium">
        <color indexed="55"/>
      </top>
      <bottom style="thin">
        <color indexed="55"/>
      </bottom>
      <diagonal/>
    </border>
    <border>
      <left/>
      <right/>
      <top style="medium">
        <color indexed="55"/>
      </top>
      <bottom style="thin">
        <color indexed="55"/>
      </bottom>
      <diagonal/>
    </border>
    <border>
      <left style="medium">
        <color indexed="55"/>
      </left>
      <right/>
      <top style="medium">
        <color indexed="55"/>
      </top>
      <bottom/>
      <diagonal/>
    </border>
    <border>
      <left/>
      <right/>
      <top style="medium">
        <color indexed="55"/>
      </top>
      <bottom/>
      <diagonal/>
    </border>
    <border>
      <left style="medium">
        <color indexed="10"/>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thin">
        <color indexed="64"/>
      </left>
      <right/>
      <top style="medium">
        <color indexed="64"/>
      </top>
      <bottom/>
      <diagonal/>
    </border>
    <border>
      <left/>
      <right/>
      <top style="medium">
        <color indexed="64"/>
      </top>
      <bottom/>
      <diagonal/>
    </border>
  </borders>
  <cellStyleXfs count="3">
    <xf numFmtId="0" fontId="0" fillId="0" borderId="0"/>
    <xf numFmtId="9" fontId="2" fillId="0" borderId="0" applyFont="0" applyFill="0" applyBorder="0" applyAlignment="0" applyProtection="0"/>
    <xf numFmtId="0" fontId="2" fillId="0" borderId="0"/>
  </cellStyleXfs>
  <cellXfs count="262">
    <xf numFmtId="0" fontId="0" fillId="0" borderId="0" xfId="0"/>
    <xf numFmtId="2" fontId="8" fillId="2" borderId="1" xfId="0" applyNumberFormat="1" applyFont="1" applyFill="1" applyBorder="1" applyAlignment="1" applyProtection="1">
      <alignment horizontal="center" wrapText="1"/>
      <protection locked="0"/>
    </xf>
    <xf numFmtId="2" fontId="8" fillId="3" borderId="2" xfId="0" applyNumberFormat="1" applyFont="1" applyFill="1" applyBorder="1" applyAlignment="1" applyProtection="1">
      <alignment horizontal="center" wrapText="1"/>
      <protection locked="0"/>
    </xf>
    <xf numFmtId="0" fontId="3" fillId="4" borderId="0" xfId="0" applyFont="1" applyFill="1" applyBorder="1" applyAlignment="1" applyProtection="1">
      <alignment horizontal="left"/>
    </xf>
    <xf numFmtId="0" fontId="0" fillId="4" borderId="0" xfId="0" applyFill="1" applyBorder="1" applyAlignment="1" applyProtection="1">
      <alignment horizontal="center"/>
    </xf>
    <xf numFmtId="0" fontId="0" fillId="0" borderId="0" xfId="0" applyBorder="1" applyAlignment="1" applyProtection="1">
      <alignment horizontal="center"/>
    </xf>
    <xf numFmtId="0" fontId="0" fillId="0" borderId="0" xfId="0" applyBorder="1" applyProtection="1"/>
    <xf numFmtId="0" fontId="0" fillId="0" borderId="0" xfId="0" applyProtection="1"/>
    <xf numFmtId="0" fontId="1" fillId="3" borderId="3" xfId="0" applyFont="1" applyFill="1" applyBorder="1" applyAlignment="1" applyProtection="1">
      <alignment horizontal="center" vertical="top" wrapText="1"/>
    </xf>
    <xf numFmtId="0" fontId="1" fillId="0" borderId="0" xfId="0" applyFont="1" applyFill="1" applyBorder="1" applyProtection="1"/>
    <xf numFmtId="0" fontId="1" fillId="0" borderId="0" xfId="0" applyFont="1" applyFill="1" applyProtection="1"/>
    <xf numFmtId="0" fontId="1" fillId="3" borderId="4" xfId="0" applyFont="1" applyFill="1" applyBorder="1" applyAlignment="1" applyProtection="1">
      <alignment horizontal="center" vertical="center" wrapText="1"/>
    </xf>
    <xf numFmtId="0" fontId="6" fillId="0" borderId="0" xfId="0" applyFont="1" applyProtection="1"/>
    <xf numFmtId="0" fontId="4" fillId="0" borderId="0" xfId="0" applyFont="1" applyProtection="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pplyProtection="1">
      <alignment horizontal="center"/>
    </xf>
    <xf numFmtId="0" fontId="9" fillId="0" borderId="0" xfId="0" applyFont="1" applyProtection="1"/>
    <xf numFmtId="0" fontId="5" fillId="0" borderId="0" xfId="0" applyFont="1" applyAlignment="1" applyProtection="1">
      <alignment horizontal="right"/>
    </xf>
    <xf numFmtId="2" fontId="8" fillId="4" borderId="2" xfId="0" applyNumberFormat="1" applyFont="1" applyFill="1" applyBorder="1" applyAlignment="1" applyProtection="1">
      <alignment horizontal="center" wrapText="1"/>
    </xf>
    <xf numFmtId="2" fontId="8" fillId="3" borderId="2" xfId="0" applyNumberFormat="1" applyFont="1" applyFill="1" applyBorder="1" applyAlignment="1" applyProtection="1">
      <alignment horizontal="center" wrapText="1"/>
    </xf>
    <xf numFmtId="165" fontId="4" fillId="5" borderId="0" xfId="0" applyNumberFormat="1" applyFont="1" applyFill="1" applyAlignment="1" applyProtection="1">
      <alignment horizontal="center" vertical="center"/>
    </xf>
    <xf numFmtId="166" fontId="6" fillId="5" borderId="0" xfId="0" applyNumberFormat="1" applyFont="1" applyFill="1" applyAlignment="1" applyProtection="1">
      <alignment horizontal="center" vertical="center"/>
    </xf>
    <xf numFmtId="0" fontId="7" fillId="6" borderId="0" xfId="0" applyFont="1" applyFill="1" applyAlignment="1" applyProtection="1">
      <alignment horizontal="left"/>
    </xf>
    <xf numFmtId="0" fontId="0" fillId="0" borderId="0" xfId="0" applyFill="1" applyProtection="1"/>
    <xf numFmtId="0" fontId="0" fillId="0" borderId="0" xfId="0" applyFill="1" applyAlignment="1" applyProtection="1">
      <alignment horizontal="center"/>
    </xf>
    <xf numFmtId="0" fontId="1" fillId="2" borderId="3" xfId="0" applyFont="1" applyFill="1" applyBorder="1" applyAlignment="1" applyProtection="1">
      <alignment horizontal="center" vertical="top" wrapText="1"/>
    </xf>
    <xf numFmtId="0" fontId="1" fillId="2" borderId="4" xfId="0" applyFont="1" applyFill="1" applyBorder="1" applyAlignment="1" applyProtection="1">
      <alignment horizontal="center" vertical="center" wrapText="1"/>
    </xf>
    <xf numFmtId="0" fontId="0" fillId="0" borderId="0" xfId="0" applyFill="1" applyAlignment="1" applyProtection="1">
      <alignment horizontal="left"/>
    </xf>
    <xf numFmtId="0" fontId="9" fillId="0" borderId="0" xfId="0" applyFont="1" applyFill="1" applyProtection="1"/>
    <xf numFmtId="0" fontId="14" fillId="0" borderId="0" xfId="0" applyFont="1" applyFill="1" applyAlignment="1" applyProtection="1">
      <alignment horizontal="center"/>
    </xf>
    <xf numFmtId="0" fontId="5" fillId="0" borderId="0" xfId="0" applyFont="1" applyFill="1" applyAlignment="1" applyProtection="1">
      <alignment horizontal="right"/>
    </xf>
    <xf numFmtId="2" fontId="12" fillId="7" borderId="5" xfId="0" applyNumberFormat="1" applyFont="1" applyFill="1" applyBorder="1" applyAlignment="1" applyProtection="1">
      <alignment horizontal="center"/>
    </xf>
    <xf numFmtId="2" fontId="4" fillId="4" borderId="5" xfId="0" applyNumberFormat="1" applyFont="1" applyFill="1" applyBorder="1" applyAlignment="1" applyProtection="1">
      <alignment horizontal="center"/>
    </xf>
    <xf numFmtId="2" fontId="4" fillId="4" borderId="6" xfId="0" applyNumberFormat="1" applyFont="1" applyFill="1" applyBorder="1" applyAlignment="1" applyProtection="1">
      <alignment horizontal="center"/>
    </xf>
    <xf numFmtId="2" fontId="4" fillId="2" borderId="6" xfId="0" applyNumberFormat="1" applyFont="1" applyFill="1" applyBorder="1" applyAlignment="1" applyProtection="1">
      <alignment horizontal="center"/>
    </xf>
    <xf numFmtId="2" fontId="4" fillId="3" borderId="6" xfId="0" applyNumberFormat="1" applyFont="1" applyFill="1" applyBorder="1" applyAlignment="1" applyProtection="1">
      <alignment horizontal="center"/>
    </xf>
    <xf numFmtId="0" fontId="1" fillId="7" borderId="3" xfId="0" applyFont="1" applyFill="1" applyBorder="1" applyAlignment="1" applyProtection="1">
      <alignment horizontal="center" vertical="top" wrapText="1"/>
    </xf>
    <xf numFmtId="2" fontId="8" fillId="4" borderId="1" xfId="0" applyNumberFormat="1" applyFont="1" applyFill="1" applyBorder="1" applyAlignment="1" applyProtection="1">
      <alignment horizontal="center" wrapText="1"/>
    </xf>
    <xf numFmtId="2" fontId="8" fillId="0" borderId="7" xfId="0" applyNumberFormat="1" applyFont="1" applyFill="1" applyBorder="1" applyAlignment="1" applyProtection="1">
      <alignment horizontal="center" wrapText="1"/>
    </xf>
    <xf numFmtId="2" fontId="8" fillId="0" borderId="8" xfId="0" applyNumberFormat="1" applyFont="1" applyFill="1" applyBorder="1" applyAlignment="1" applyProtection="1">
      <alignment horizontal="center" wrapText="1"/>
    </xf>
    <xf numFmtId="2" fontId="8" fillId="0" borderId="9" xfId="0" applyNumberFormat="1" applyFont="1" applyFill="1" applyBorder="1" applyAlignment="1" applyProtection="1">
      <alignment horizontal="center" wrapText="1"/>
    </xf>
    <xf numFmtId="2" fontId="8" fillId="0" borderId="10" xfId="0" applyNumberFormat="1" applyFont="1" applyFill="1" applyBorder="1" applyAlignment="1" applyProtection="1">
      <alignment horizontal="center" wrapText="1"/>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10" fillId="0" borderId="11" xfId="0" applyFont="1" applyBorder="1" applyAlignment="1" applyProtection="1">
      <alignment horizontal="left" vertical="top" wrapText="1"/>
    </xf>
    <xf numFmtId="2" fontId="8" fillId="0" borderId="12" xfId="0" applyNumberFormat="1" applyFont="1" applyFill="1" applyBorder="1" applyAlignment="1" applyProtection="1">
      <alignment horizontal="center" wrapText="1"/>
    </xf>
    <xf numFmtId="2" fontId="15" fillId="7" borderId="2" xfId="0" applyNumberFormat="1" applyFont="1" applyFill="1" applyBorder="1" applyAlignment="1" applyProtection="1">
      <alignment horizontal="center" wrapText="1"/>
      <protection locked="0"/>
    </xf>
    <xf numFmtId="2" fontId="13" fillId="7" borderId="1" xfId="0" applyNumberFormat="1" applyFont="1" applyFill="1" applyBorder="1" applyAlignment="1" applyProtection="1">
      <alignment horizontal="center" wrapText="1"/>
    </xf>
    <xf numFmtId="0" fontId="12" fillId="0" borderId="1" xfId="0" applyFont="1" applyBorder="1" applyAlignment="1" applyProtection="1">
      <alignment vertical="top"/>
    </xf>
    <xf numFmtId="2" fontId="8" fillId="2" borderId="1" xfId="0" applyNumberFormat="1" applyFont="1" applyFill="1" applyBorder="1" applyAlignment="1" applyProtection="1">
      <alignment horizontal="center" wrapText="1"/>
    </xf>
    <xf numFmtId="2" fontId="15" fillId="7" borderId="1" xfId="0" applyNumberFormat="1" applyFont="1" applyFill="1" applyBorder="1" applyAlignment="1" applyProtection="1">
      <alignment horizontal="center" wrapText="1"/>
    </xf>
    <xf numFmtId="2" fontId="8" fillId="3" borderId="1" xfId="0" applyNumberFormat="1" applyFont="1" applyFill="1" applyBorder="1" applyAlignment="1" applyProtection="1">
      <alignment horizontal="center" wrapText="1"/>
    </xf>
    <xf numFmtId="0" fontId="16" fillId="0" borderId="1" xfId="0" applyFont="1" applyBorder="1" applyAlignment="1" applyProtection="1">
      <alignment horizontal="left" vertical="top"/>
    </xf>
    <xf numFmtId="2" fontId="17" fillId="4" borderId="1" xfId="0" applyNumberFormat="1" applyFont="1" applyFill="1" applyBorder="1" applyAlignment="1" applyProtection="1">
      <alignment horizontal="center" wrapText="1"/>
    </xf>
    <xf numFmtId="0" fontId="5" fillId="0" borderId="0" xfId="0" applyFont="1" applyProtection="1"/>
    <xf numFmtId="0" fontId="0" fillId="4" borderId="0" xfId="0" applyFill="1" applyProtection="1"/>
    <xf numFmtId="0" fontId="0" fillId="2" borderId="0" xfId="0" applyFill="1" applyProtection="1"/>
    <xf numFmtId="0" fontId="0" fillId="3" borderId="0" xfId="0" applyFill="1" applyProtection="1"/>
    <xf numFmtId="0" fontId="0" fillId="0" borderId="13" xfId="0" applyBorder="1" applyProtection="1"/>
    <xf numFmtId="0" fontId="5" fillId="0" borderId="0" xfId="0" applyFont="1"/>
    <xf numFmtId="0" fontId="20" fillId="0" borderId="0" xfId="0" applyFont="1" applyAlignment="1">
      <alignment horizontal="right"/>
    </xf>
    <xf numFmtId="168" fontId="6" fillId="0" borderId="1" xfId="0" applyNumberFormat="1" applyFont="1" applyBorder="1" applyAlignment="1" applyProtection="1">
      <alignment vertical="top"/>
    </xf>
    <xf numFmtId="0" fontId="4" fillId="0" borderId="14" xfId="0" applyFont="1" applyFill="1" applyBorder="1" applyAlignment="1" applyProtection="1">
      <alignment horizontal="left" vertical="center"/>
    </xf>
    <xf numFmtId="0" fontId="0" fillId="0" borderId="15" xfId="0" applyBorder="1" applyAlignment="1" applyProtection="1">
      <alignment horizontal="left" vertical="center"/>
    </xf>
    <xf numFmtId="0" fontId="12" fillId="0" borderId="1" xfId="0" applyFont="1" applyBorder="1" applyAlignment="1" applyProtection="1">
      <alignment horizontal="left" vertical="top"/>
    </xf>
    <xf numFmtId="0" fontId="4" fillId="0" borderId="0" xfId="0" applyFont="1" applyAlignment="1" applyProtection="1">
      <alignment horizontal="left"/>
    </xf>
    <xf numFmtId="169" fontId="6" fillId="0" borderId="1" xfId="0" applyNumberFormat="1" applyFont="1" applyBorder="1" applyAlignment="1" applyProtection="1">
      <alignment horizontal="left" vertical="top"/>
    </xf>
    <xf numFmtId="14" fontId="0" fillId="0" borderId="0" xfId="0" applyNumberFormat="1" applyBorder="1" applyProtection="1"/>
    <xf numFmtId="14" fontId="0" fillId="0" borderId="0" xfId="0" applyNumberFormat="1" applyProtection="1"/>
    <xf numFmtId="2" fontId="21" fillId="4" borderId="1" xfId="0" applyNumberFormat="1" applyFont="1" applyFill="1" applyBorder="1" applyAlignment="1" applyProtection="1">
      <alignment horizontal="center" wrapText="1"/>
    </xf>
    <xf numFmtId="165" fontId="4" fillId="5" borderId="0" xfId="0" applyNumberFormat="1" applyFont="1" applyFill="1" applyAlignment="1" applyProtection="1">
      <alignment horizontal="right" vertical="center"/>
    </xf>
    <xf numFmtId="0" fontId="0" fillId="0" borderId="0" xfId="0" applyFill="1" applyBorder="1" applyAlignment="1" applyProtection="1">
      <alignment horizontal="center"/>
    </xf>
    <xf numFmtId="0" fontId="0" fillId="0" borderId="0" xfId="0" applyAlignment="1" applyProtection="1">
      <alignment vertical="top"/>
    </xf>
    <xf numFmtId="0" fontId="0" fillId="0" borderId="0" xfId="0" applyBorder="1" applyAlignment="1" applyProtection="1">
      <alignment horizontal="center" vertical="top"/>
    </xf>
    <xf numFmtId="0" fontId="7" fillId="0" borderId="0" xfId="0" applyFont="1" applyBorder="1" applyAlignment="1" applyProtection="1">
      <alignment vertical="top" wrapText="1"/>
    </xf>
    <xf numFmtId="0" fontId="0" fillId="0" borderId="0" xfId="0" applyBorder="1" applyAlignment="1" applyProtection="1">
      <alignment horizontal="left" vertical="top"/>
    </xf>
    <xf numFmtId="0" fontId="11" fillId="0" borderId="0" xfId="0" applyFont="1" applyBorder="1" applyAlignment="1" applyProtection="1">
      <alignment horizontal="right"/>
    </xf>
    <xf numFmtId="1" fontId="7" fillId="2" borderId="16" xfId="0" applyNumberFormat="1" applyFont="1" applyFill="1" applyBorder="1" applyAlignment="1" applyProtection="1">
      <alignment horizontal="center" vertical="center"/>
    </xf>
    <xf numFmtId="1" fontId="7" fillId="3" borderId="16" xfId="0" applyNumberFormat="1" applyFont="1" applyFill="1" applyBorder="1" applyAlignment="1" applyProtection="1">
      <alignment horizontal="center" vertical="center"/>
    </xf>
    <xf numFmtId="0" fontId="8" fillId="2" borderId="17" xfId="0" applyFont="1" applyFill="1" applyBorder="1" applyAlignment="1" applyProtection="1">
      <alignment horizontal="left" vertical="center"/>
    </xf>
    <xf numFmtId="10" fontId="8" fillId="3" borderId="17" xfId="0" applyNumberFormat="1" applyFont="1" applyFill="1" applyBorder="1" applyAlignment="1" applyProtection="1">
      <alignment horizontal="left" vertical="center"/>
    </xf>
    <xf numFmtId="170" fontId="8" fillId="2" borderId="18" xfId="1" applyNumberFormat="1" applyFont="1" applyFill="1" applyBorder="1" applyAlignment="1" applyProtection="1">
      <alignment horizontal="left" vertical="center"/>
    </xf>
    <xf numFmtId="170" fontId="8" fillId="3" borderId="18" xfId="1" applyNumberFormat="1" applyFont="1" applyFill="1" applyBorder="1" applyAlignment="1" applyProtection="1">
      <alignment horizontal="left" vertical="center"/>
    </xf>
    <xf numFmtId="2" fontId="15" fillId="7" borderId="2" xfId="0" applyNumberFormat="1" applyFont="1" applyFill="1" applyBorder="1" applyAlignment="1" applyProtection="1">
      <alignment horizontal="center" wrapText="1"/>
    </xf>
    <xf numFmtId="2" fontId="8" fillId="4" borderId="19" xfId="0" applyNumberFormat="1" applyFont="1" applyFill="1" applyBorder="1" applyAlignment="1" applyProtection="1">
      <alignment horizontal="center" wrapText="1"/>
    </xf>
    <xf numFmtId="2" fontId="8" fillId="4" borderId="19" xfId="0" applyNumberFormat="1" applyFont="1" applyFill="1" applyBorder="1" applyAlignment="1" applyProtection="1">
      <alignment horizontal="center" wrapText="1"/>
      <protection locked="0"/>
    </xf>
    <xf numFmtId="0" fontId="1" fillId="4" borderId="20" xfId="0" applyFont="1" applyFill="1" applyBorder="1" applyAlignment="1" applyProtection="1">
      <alignment horizontal="center" vertical="center" wrapText="1"/>
    </xf>
    <xf numFmtId="167" fontId="3" fillId="4" borderId="21" xfId="0" applyNumberFormat="1" applyFont="1" applyFill="1" applyBorder="1" applyAlignment="1" applyProtection="1"/>
    <xf numFmtId="0" fontId="23" fillId="7" borderId="4"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24" fillId="0" borderId="2" xfId="0" applyFont="1" applyBorder="1" applyAlignment="1" applyProtection="1">
      <alignment horizontal="left" vertical="top" wrapText="1"/>
    </xf>
    <xf numFmtId="0" fontId="5" fillId="6" borderId="0" xfId="0" applyFont="1" applyFill="1" applyAlignment="1" applyProtection="1">
      <alignment horizontal="left"/>
    </xf>
    <xf numFmtId="49" fontId="10" fillId="0" borderId="2" xfId="0" applyNumberFormat="1" applyFont="1" applyBorder="1" applyAlignment="1" applyProtection="1">
      <alignment horizontal="left" vertical="top" wrapText="1"/>
    </xf>
    <xf numFmtId="0" fontId="8" fillId="4" borderId="22" xfId="0" applyFont="1" applyFill="1" applyBorder="1" applyAlignment="1" applyProtection="1">
      <alignment horizontal="left" vertical="center"/>
    </xf>
    <xf numFmtId="1" fontId="7" fillId="4" borderId="23" xfId="0" applyNumberFormat="1" applyFont="1" applyFill="1" applyBorder="1" applyAlignment="1" applyProtection="1">
      <alignment horizontal="center" vertical="center"/>
    </xf>
    <xf numFmtId="170" fontId="8" fillId="4" borderId="18" xfId="1" applyNumberFormat="1" applyFont="1" applyFill="1" applyBorder="1" applyAlignment="1" applyProtection="1">
      <alignment horizontal="left" vertical="center"/>
    </xf>
    <xf numFmtId="0" fontId="8" fillId="6" borderId="24" xfId="0" applyFont="1" applyFill="1" applyBorder="1" applyAlignment="1" applyProtection="1">
      <alignment vertical="center"/>
    </xf>
    <xf numFmtId="0" fontId="4" fillId="6" borderId="24" xfId="0" applyFont="1" applyFill="1" applyBorder="1" applyAlignment="1" applyProtection="1">
      <alignment horizontal="center" vertical="center"/>
    </xf>
    <xf numFmtId="10" fontId="8" fillId="6" borderId="24" xfId="0" applyNumberFormat="1" applyFont="1" applyFill="1" applyBorder="1" applyAlignment="1" applyProtection="1">
      <alignment horizontal="left" vertical="center"/>
    </xf>
    <xf numFmtId="0" fontId="6" fillId="6" borderId="24" xfId="0" applyFont="1" applyFill="1" applyBorder="1" applyAlignment="1" applyProtection="1">
      <alignment horizontal="left" vertical="center"/>
    </xf>
    <xf numFmtId="10" fontId="13" fillId="7" borderId="25" xfId="0" applyNumberFormat="1" applyFont="1" applyFill="1" applyBorder="1" applyAlignment="1" applyProtection="1">
      <alignment vertical="center"/>
    </xf>
    <xf numFmtId="1" fontId="13" fillId="7" borderId="26" xfId="0" applyNumberFormat="1" applyFont="1" applyFill="1" applyBorder="1" applyAlignment="1" applyProtection="1">
      <alignment horizontal="center" vertical="center"/>
    </xf>
    <xf numFmtId="0" fontId="13" fillId="7" borderId="25" xfId="0" applyFont="1" applyFill="1" applyBorder="1" applyAlignment="1" applyProtection="1">
      <alignment vertical="center"/>
    </xf>
    <xf numFmtId="0" fontId="7" fillId="4" borderId="27" xfId="0" applyFont="1" applyFill="1" applyBorder="1" applyAlignment="1" applyProtection="1">
      <alignment horizontal="left" vertical="center"/>
    </xf>
    <xf numFmtId="0" fontId="7" fillId="2" borderId="28" xfId="0" applyFont="1" applyFill="1" applyBorder="1" applyAlignment="1" applyProtection="1">
      <alignment horizontal="left" vertical="center"/>
    </xf>
    <xf numFmtId="10" fontId="7" fillId="3" borderId="28" xfId="0" applyNumberFormat="1" applyFont="1" applyFill="1" applyBorder="1" applyAlignment="1" applyProtection="1">
      <alignment horizontal="left" vertical="center"/>
    </xf>
    <xf numFmtId="10" fontId="13" fillId="7" borderId="29" xfId="0" applyNumberFormat="1" applyFont="1" applyFill="1" applyBorder="1" applyAlignment="1" applyProtection="1">
      <alignment vertical="center"/>
    </xf>
    <xf numFmtId="1" fontId="7" fillId="4" borderId="30" xfId="0" applyNumberFormat="1" applyFont="1" applyFill="1" applyBorder="1" applyAlignment="1" applyProtection="1">
      <alignment horizontal="center" vertical="center"/>
    </xf>
    <xf numFmtId="1" fontId="7" fillId="2" borderId="31" xfId="0" applyNumberFormat="1" applyFont="1" applyFill="1" applyBorder="1" applyAlignment="1" applyProtection="1">
      <alignment horizontal="center" vertical="center"/>
    </xf>
    <xf numFmtId="1" fontId="7" fillId="3" borderId="31" xfId="0" applyNumberFormat="1" applyFont="1" applyFill="1" applyBorder="1" applyAlignment="1" applyProtection="1">
      <alignment horizontal="center" vertical="center"/>
    </xf>
    <xf numFmtId="1" fontId="13" fillId="7" borderId="32" xfId="0" applyNumberFormat="1" applyFont="1" applyFill="1" applyBorder="1" applyAlignment="1" applyProtection="1">
      <alignment horizontal="center" vertical="center"/>
    </xf>
    <xf numFmtId="0" fontId="0" fillId="0" borderId="33" xfId="0" applyFill="1" applyBorder="1" applyAlignment="1" applyProtection="1">
      <alignment horizontal="center"/>
    </xf>
    <xf numFmtId="0" fontId="0" fillId="0" borderId="34" xfId="0" applyFill="1" applyBorder="1" applyAlignment="1" applyProtection="1">
      <alignment horizontal="center"/>
    </xf>
    <xf numFmtId="0" fontId="6" fillId="0" borderId="34" xfId="0" applyFont="1" applyFill="1" applyBorder="1" applyAlignment="1" applyProtection="1">
      <alignment horizontal="right"/>
    </xf>
    <xf numFmtId="10" fontId="4" fillId="0" borderId="34" xfId="0" applyNumberFormat="1" applyFont="1" applyFill="1" applyBorder="1" applyAlignment="1" applyProtection="1">
      <alignment horizontal="center"/>
    </xf>
    <xf numFmtId="0" fontId="0" fillId="0" borderId="34" xfId="0" applyFill="1" applyBorder="1" applyProtection="1"/>
    <xf numFmtId="0" fontId="11" fillId="0" borderId="35" xfId="0" applyFont="1" applyBorder="1" applyAlignment="1" applyProtection="1">
      <alignment horizontal="right"/>
    </xf>
    <xf numFmtId="0" fontId="0" fillId="0" borderId="35" xfId="0" applyBorder="1" applyAlignment="1" applyProtection="1">
      <alignment vertical="top"/>
    </xf>
    <xf numFmtId="0" fontId="6" fillId="0" borderId="33" xfId="0" applyFont="1" applyBorder="1" applyProtection="1"/>
    <xf numFmtId="164" fontId="12" fillId="7" borderId="36" xfId="0" applyNumberFormat="1" applyFont="1" applyFill="1" applyBorder="1" applyAlignment="1" applyProtection="1">
      <alignment horizontal="center"/>
    </xf>
    <xf numFmtId="0" fontId="0" fillId="0" borderId="37" xfId="0" applyFill="1" applyBorder="1" applyProtection="1"/>
    <xf numFmtId="0" fontId="25" fillId="2" borderId="38" xfId="0" applyFont="1" applyFill="1" applyBorder="1" applyAlignment="1" applyProtection="1">
      <alignment horizontal="center" vertical="top" wrapText="1"/>
    </xf>
    <xf numFmtId="0" fontId="25" fillId="3" borderId="38" xfId="0" applyFont="1" applyFill="1" applyBorder="1" applyAlignment="1" applyProtection="1">
      <alignment horizontal="center" vertical="top" wrapText="1"/>
    </xf>
    <xf numFmtId="0" fontId="25" fillId="6" borderId="39" xfId="0" applyFont="1" applyFill="1" applyBorder="1" applyAlignment="1" applyProtection="1">
      <alignment horizontal="center" vertical="top" wrapText="1"/>
    </xf>
    <xf numFmtId="0" fontId="25" fillId="4" borderId="24" xfId="0" applyFont="1" applyFill="1" applyBorder="1" applyAlignment="1" applyProtection="1">
      <alignment horizontal="center" vertical="center" wrapText="1"/>
    </xf>
    <xf numFmtId="0" fontId="25" fillId="4" borderId="40" xfId="0" applyFont="1" applyFill="1" applyBorder="1" applyAlignment="1" applyProtection="1">
      <alignment horizontal="center" vertical="center" wrapText="1"/>
    </xf>
    <xf numFmtId="0" fontId="25" fillId="4" borderId="41" xfId="0" applyFont="1" applyFill="1" applyBorder="1" applyAlignment="1" applyProtection="1">
      <alignment horizontal="center" vertical="center" wrapText="1"/>
    </xf>
    <xf numFmtId="0" fontId="25" fillId="2" borderId="41" xfId="0" applyFont="1" applyFill="1" applyBorder="1" applyAlignment="1" applyProtection="1">
      <alignment horizontal="center" vertical="center" wrapText="1"/>
    </xf>
    <xf numFmtId="0" fontId="25" fillId="3" borderId="41" xfId="0" applyFont="1" applyFill="1" applyBorder="1" applyAlignment="1" applyProtection="1">
      <alignment horizontal="center" vertical="center" wrapText="1"/>
    </xf>
    <xf numFmtId="0" fontId="25" fillId="6" borderId="42" xfId="0" applyFont="1" applyFill="1" applyBorder="1" applyAlignment="1" applyProtection="1">
      <alignment horizontal="center" vertical="center" wrapText="1"/>
    </xf>
    <xf numFmtId="0" fontId="16" fillId="8" borderId="43" xfId="0" applyFont="1" applyFill="1" applyBorder="1" applyAlignment="1" applyProtection="1">
      <alignment horizontal="center" vertical="center"/>
      <protection locked="0"/>
    </xf>
    <xf numFmtId="9" fontId="16" fillId="8" borderId="44" xfId="0" applyNumberFormat="1" applyFont="1" applyFill="1" applyBorder="1" applyAlignment="1" applyProtection="1">
      <alignment horizontal="center" vertical="center"/>
      <protection locked="0"/>
    </xf>
    <xf numFmtId="0" fontId="16" fillId="0" borderId="45" xfId="0" applyFont="1" applyBorder="1" applyProtection="1"/>
    <xf numFmtId="0" fontId="16" fillId="0" borderId="46" xfId="0" applyFont="1" applyBorder="1" applyProtection="1"/>
    <xf numFmtId="0" fontId="16" fillId="0" borderId="47" xfId="0" applyFont="1" applyBorder="1" applyProtection="1"/>
    <xf numFmtId="0" fontId="16" fillId="0" borderId="48" xfId="0" applyFont="1" applyBorder="1" applyAlignment="1" applyProtection="1">
      <alignment horizontal="left"/>
    </xf>
    <xf numFmtId="2" fontId="29" fillId="4" borderId="49" xfId="0" applyNumberFormat="1" applyFont="1" applyFill="1" applyBorder="1" applyAlignment="1" applyProtection="1">
      <alignment horizontal="center" wrapText="1"/>
    </xf>
    <xf numFmtId="2" fontId="29" fillId="4" borderId="50" xfId="0" applyNumberFormat="1" applyFont="1" applyFill="1" applyBorder="1" applyAlignment="1" applyProtection="1">
      <alignment horizontal="center" wrapText="1"/>
    </xf>
    <xf numFmtId="2" fontId="29" fillId="4" borderId="51" xfId="0" applyNumberFormat="1" applyFont="1" applyFill="1" applyBorder="1" applyAlignment="1" applyProtection="1">
      <alignment horizontal="center" wrapText="1"/>
    </xf>
    <xf numFmtId="2" fontId="29" fillId="2" borderId="51" xfId="0" applyNumberFormat="1" applyFont="1" applyFill="1" applyBorder="1" applyAlignment="1" applyProtection="1">
      <alignment horizontal="center" wrapText="1"/>
    </xf>
    <xf numFmtId="2" fontId="29" fillId="3" borderId="51" xfId="0" applyNumberFormat="1" applyFont="1" applyFill="1" applyBorder="1" applyAlignment="1" applyProtection="1">
      <alignment horizontal="center" wrapText="1"/>
    </xf>
    <xf numFmtId="2" fontId="16" fillId="0" borderId="52" xfId="0" applyNumberFormat="1" applyFont="1" applyFill="1" applyBorder="1" applyAlignment="1" applyProtection="1">
      <alignment horizontal="right" wrapText="1"/>
    </xf>
    <xf numFmtId="2" fontId="29" fillId="4" borderId="53" xfId="0" applyNumberFormat="1" applyFont="1" applyFill="1" applyBorder="1" applyAlignment="1" applyProtection="1">
      <alignment horizontal="center" wrapText="1"/>
    </xf>
    <xf numFmtId="2" fontId="29" fillId="4" borderId="54" xfId="0" applyNumberFormat="1" applyFont="1" applyFill="1" applyBorder="1" applyAlignment="1" applyProtection="1">
      <alignment horizontal="center" wrapText="1"/>
    </xf>
    <xf numFmtId="2" fontId="29" fillId="4" borderId="55" xfId="0" applyNumberFormat="1" applyFont="1" applyFill="1" applyBorder="1" applyAlignment="1" applyProtection="1">
      <alignment horizontal="center" wrapText="1"/>
    </xf>
    <xf numFmtId="2" fontId="29" fillId="2" borderId="55" xfId="0" applyNumberFormat="1" applyFont="1" applyFill="1" applyBorder="1" applyAlignment="1" applyProtection="1">
      <alignment horizontal="center" wrapText="1"/>
    </xf>
    <xf numFmtId="2" fontId="29" fillId="3" borderId="55" xfId="0" applyNumberFormat="1" applyFont="1" applyFill="1" applyBorder="1" applyAlignment="1" applyProtection="1">
      <alignment horizontal="center" wrapText="1"/>
    </xf>
    <xf numFmtId="2" fontId="16" fillId="0" borderId="56" xfId="0" applyNumberFormat="1" applyFont="1" applyFill="1" applyBorder="1" applyAlignment="1" applyProtection="1">
      <alignment horizontal="right" wrapText="1"/>
    </xf>
    <xf numFmtId="2" fontId="29" fillId="4" borderId="57" xfId="0" applyNumberFormat="1" applyFont="1" applyFill="1" applyBorder="1" applyAlignment="1" applyProtection="1">
      <alignment horizontal="center" wrapText="1"/>
    </xf>
    <xf numFmtId="2" fontId="29" fillId="4" borderId="58" xfId="0" applyNumberFormat="1" applyFont="1" applyFill="1" applyBorder="1" applyAlignment="1" applyProtection="1">
      <alignment horizontal="center" wrapText="1"/>
    </xf>
    <xf numFmtId="2" fontId="29" fillId="4" borderId="59" xfId="0" applyNumberFormat="1" applyFont="1" applyFill="1" applyBorder="1" applyAlignment="1" applyProtection="1">
      <alignment horizontal="center" wrapText="1"/>
    </xf>
    <xf numFmtId="2" fontId="29" fillId="2" borderId="59" xfId="0" applyNumberFormat="1" applyFont="1" applyFill="1" applyBorder="1" applyAlignment="1" applyProtection="1">
      <alignment horizontal="center" wrapText="1"/>
    </xf>
    <xf numFmtId="2" fontId="29" fillId="3" borderId="59" xfId="0" applyNumberFormat="1" applyFont="1" applyFill="1" applyBorder="1" applyAlignment="1" applyProtection="1">
      <alignment horizontal="center" wrapText="1"/>
    </xf>
    <xf numFmtId="2" fontId="16" fillId="0" borderId="58" xfId="0" applyNumberFormat="1" applyFont="1" applyFill="1" applyBorder="1" applyAlignment="1" applyProtection="1">
      <alignment horizontal="right" wrapText="1"/>
    </xf>
    <xf numFmtId="2" fontId="16" fillId="0" borderId="60" xfId="0" applyNumberFormat="1" applyFont="1" applyFill="1" applyBorder="1" applyAlignment="1" applyProtection="1">
      <alignment horizontal="right" wrapText="1"/>
    </xf>
    <xf numFmtId="164" fontId="16" fillId="4" borderId="61" xfId="0" applyNumberFormat="1" applyFont="1" applyFill="1" applyBorder="1" applyAlignment="1" applyProtection="1">
      <alignment horizontal="center"/>
    </xf>
    <xf numFmtId="164" fontId="16" fillId="4" borderId="62" xfId="0" applyNumberFormat="1" applyFont="1" applyFill="1" applyBorder="1" applyAlignment="1" applyProtection="1">
      <alignment horizontal="center"/>
    </xf>
    <xf numFmtId="164" fontId="16" fillId="2" borderId="62" xfId="0" applyNumberFormat="1" applyFont="1" applyFill="1" applyBorder="1" applyAlignment="1" applyProtection="1">
      <alignment horizontal="center"/>
    </xf>
    <xf numFmtId="164" fontId="16" fillId="3" borderId="62" xfId="0" applyNumberFormat="1" applyFont="1" applyFill="1" applyBorder="1" applyAlignment="1" applyProtection="1">
      <alignment horizontal="center"/>
    </xf>
    <xf numFmtId="2" fontId="16" fillId="0" borderId="63" xfId="0" applyNumberFormat="1" applyFont="1" applyFill="1" applyBorder="1" applyAlignment="1" applyProtection="1">
      <alignment horizontal="right" wrapText="1"/>
    </xf>
    <xf numFmtId="2" fontId="29" fillId="7" borderId="64" xfId="0" applyNumberFormat="1" applyFont="1" applyFill="1" applyBorder="1" applyAlignment="1" applyProtection="1">
      <alignment horizontal="center" wrapText="1"/>
    </xf>
    <xf numFmtId="2" fontId="29" fillId="7" borderId="36" xfId="0" applyNumberFormat="1" applyFont="1" applyFill="1" applyBorder="1" applyAlignment="1" applyProtection="1">
      <alignment horizontal="center" wrapText="1"/>
    </xf>
    <xf numFmtId="2" fontId="29" fillId="7" borderId="65" xfId="0" applyNumberFormat="1" applyFont="1" applyFill="1" applyBorder="1" applyAlignment="1" applyProtection="1">
      <alignment horizontal="center" wrapText="1"/>
    </xf>
    <xf numFmtId="0" fontId="16" fillId="8" borderId="66" xfId="0" applyFont="1" applyFill="1" applyBorder="1" applyAlignment="1" applyProtection="1">
      <alignment horizontal="center" vertical="center"/>
      <protection locked="0"/>
    </xf>
    <xf numFmtId="0" fontId="25" fillId="7" borderId="67" xfId="0" applyFont="1" applyFill="1" applyBorder="1" applyAlignment="1" applyProtection="1">
      <alignment horizontal="center" vertical="top" wrapText="1"/>
    </xf>
    <xf numFmtId="0" fontId="13" fillId="7" borderId="68" xfId="0" applyFont="1" applyFill="1" applyBorder="1" applyAlignment="1" applyProtection="1">
      <alignment horizontal="center" vertical="center" wrapText="1"/>
    </xf>
    <xf numFmtId="0" fontId="16" fillId="0" borderId="69" xfId="0" applyFont="1" applyFill="1" applyBorder="1" applyAlignment="1" applyProtection="1">
      <alignment horizontal="center" vertical="center"/>
    </xf>
    <xf numFmtId="0" fontId="16" fillId="0" borderId="70" xfId="0" applyFont="1" applyFill="1" applyBorder="1" applyAlignment="1" applyProtection="1">
      <alignment horizontal="center"/>
    </xf>
    <xf numFmtId="0" fontId="27" fillId="9" borderId="0" xfId="0" applyFont="1" applyFill="1" applyBorder="1" applyAlignment="1" applyProtection="1">
      <alignment horizontal="left" vertical="center"/>
    </xf>
    <xf numFmtId="0" fontId="29" fillId="9" borderId="0" xfId="0" applyFont="1" applyFill="1" applyBorder="1" applyAlignment="1" applyProtection="1">
      <alignment horizontal="center"/>
    </xf>
    <xf numFmtId="0" fontId="17" fillId="10" borderId="0" xfId="0" applyFont="1" applyFill="1" applyBorder="1" applyAlignment="1" applyProtection="1">
      <alignment horizontal="left" vertical="center"/>
    </xf>
    <xf numFmtId="0" fontId="17" fillId="10" borderId="0" xfId="0" applyFont="1" applyFill="1" applyAlignment="1" applyProtection="1">
      <alignment horizontal="left" vertical="center"/>
    </xf>
    <xf numFmtId="0" fontId="29" fillId="10" borderId="0" xfId="0" applyFont="1" applyFill="1" applyAlignment="1" applyProtection="1">
      <alignment horizontal="left" vertical="center"/>
    </xf>
    <xf numFmtId="0" fontId="29" fillId="10" borderId="71" xfId="0" applyFont="1" applyFill="1" applyBorder="1" applyAlignment="1" applyProtection="1">
      <alignment horizontal="left" vertical="center"/>
    </xf>
    <xf numFmtId="0" fontId="29" fillId="9" borderId="0" xfId="0" applyFont="1" applyFill="1" applyProtection="1"/>
    <xf numFmtId="166" fontId="30" fillId="10" borderId="0" xfId="0" applyNumberFormat="1" applyFont="1" applyFill="1" applyAlignment="1" applyProtection="1">
      <alignment horizontal="center" vertical="center"/>
    </xf>
    <xf numFmtId="0" fontId="31" fillId="9" borderId="0" xfId="0" applyFont="1" applyFill="1" applyBorder="1" applyAlignment="1" applyProtection="1">
      <alignment horizontal="left" vertical="center"/>
    </xf>
    <xf numFmtId="0" fontId="32" fillId="9" borderId="0" xfId="0" applyFont="1" applyFill="1" applyBorder="1" applyAlignment="1" applyProtection="1">
      <alignment horizontal="left"/>
    </xf>
    <xf numFmtId="0" fontId="15" fillId="9" borderId="0" xfId="0" applyFont="1" applyFill="1" applyBorder="1" applyAlignment="1" applyProtection="1">
      <alignment horizontal="center"/>
    </xf>
    <xf numFmtId="0" fontId="15" fillId="9" borderId="0" xfId="0" applyFont="1" applyFill="1" applyBorder="1" applyAlignment="1" applyProtection="1">
      <alignment horizontal="left"/>
    </xf>
    <xf numFmtId="0" fontId="29" fillId="9" borderId="0" xfId="0" applyFont="1" applyFill="1" applyBorder="1" applyAlignment="1" applyProtection="1">
      <alignment horizontal="left"/>
    </xf>
    <xf numFmtId="0" fontId="29" fillId="9" borderId="0" xfId="0" applyFont="1" applyFill="1" applyAlignment="1" applyProtection="1">
      <alignment horizontal="left"/>
    </xf>
    <xf numFmtId="10" fontId="17" fillId="10" borderId="0" xfId="0" applyNumberFormat="1" applyFont="1" applyFill="1" applyBorder="1" applyAlignment="1" applyProtection="1">
      <alignment horizontal="right" vertical="center"/>
    </xf>
    <xf numFmtId="0" fontId="29" fillId="9" borderId="0" xfId="0" applyFont="1" applyFill="1" applyAlignment="1" applyProtection="1">
      <alignment horizontal="center"/>
    </xf>
    <xf numFmtId="0" fontId="29" fillId="10" borderId="72" xfId="0" applyFont="1" applyFill="1" applyBorder="1" applyAlignment="1" applyProtection="1">
      <alignment horizontal="left"/>
    </xf>
    <xf numFmtId="0" fontId="29" fillId="10" borderId="0" xfId="0" applyFont="1" applyFill="1" applyAlignment="1" applyProtection="1">
      <alignment horizontal="center"/>
    </xf>
    <xf numFmtId="0" fontId="30" fillId="10" borderId="0" xfId="0" applyFont="1" applyFill="1" applyAlignment="1" applyProtection="1">
      <alignment horizontal="right" vertical="center"/>
    </xf>
    <xf numFmtId="0" fontId="29" fillId="10" borderId="0" xfId="0" applyFont="1" applyFill="1" applyAlignment="1" applyProtection="1">
      <alignment horizontal="left"/>
    </xf>
    <xf numFmtId="10" fontId="28" fillId="10" borderId="0" xfId="0" applyNumberFormat="1" applyFont="1" applyFill="1" applyAlignment="1" applyProtection="1">
      <alignment horizontal="right" vertical="center"/>
    </xf>
    <xf numFmtId="0" fontId="29" fillId="9" borderId="35" xfId="0" applyFont="1" applyFill="1" applyBorder="1" applyAlignment="1" applyProtection="1">
      <alignment horizontal="center"/>
    </xf>
    <xf numFmtId="0" fontId="16" fillId="10" borderId="0" xfId="0" applyFont="1" applyFill="1" applyBorder="1" applyAlignment="1" applyProtection="1">
      <alignment horizontal="center" vertical="center"/>
    </xf>
    <xf numFmtId="165" fontId="16" fillId="10" borderId="0" xfId="0" applyNumberFormat="1" applyFont="1" applyFill="1" applyAlignment="1" applyProtection="1">
      <alignment horizontal="center" vertical="center"/>
    </xf>
    <xf numFmtId="0" fontId="29" fillId="9" borderId="35" xfId="0" applyFont="1" applyFill="1" applyBorder="1" applyAlignment="1" applyProtection="1">
      <alignment horizontal="left"/>
    </xf>
    <xf numFmtId="10" fontId="17" fillId="10" borderId="72" xfId="0" applyNumberFormat="1" applyFont="1" applyFill="1" applyBorder="1" applyAlignment="1" applyProtection="1">
      <alignment horizontal="left" vertical="center"/>
    </xf>
    <xf numFmtId="0" fontId="16" fillId="8" borderId="44" xfId="0" applyNumberFormat="1" applyFont="1" applyFill="1" applyBorder="1" applyAlignment="1" applyProtection="1">
      <alignment horizontal="center" vertical="center"/>
      <protection locked="0"/>
    </xf>
    <xf numFmtId="0" fontId="0" fillId="0" borderId="0" xfId="0" applyFill="1" applyAlignment="1" applyProtection="1">
      <alignment vertical="top"/>
    </xf>
    <xf numFmtId="14" fontId="33" fillId="10" borderId="0" xfId="0" applyNumberFormat="1" applyFont="1" applyFill="1" applyBorder="1" applyAlignment="1" applyProtection="1">
      <alignment horizontal="right" vertical="center"/>
    </xf>
    <xf numFmtId="0" fontId="6" fillId="0" borderId="0" xfId="0" applyFont="1" applyBorder="1" applyProtection="1"/>
    <xf numFmtId="0" fontId="16" fillId="11" borderId="28" xfId="0" applyFont="1" applyFill="1" applyBorder="1" applyAlignment="1" applyProtection="1">
      <alignment horizontal="left" vertical="center"/>
    </xf>
    <xf numFmtId="0" fontId="22" fillId="11" borderId="29" xfId="0" applyFont="1" applyFill="1" applyBorder="1" applyAlignment="1" applyProtection="1">
      <alignment horizontal="left" vertical="center"/>
    </xf>
    <xf numFmtId="0" fontId="34" fillId="10" borderId="72" xfId="0" applyFont="1" applyFill="1" applyBorder="1" applyAlignment="1" applyProtection="1">
      <alignment horizontal="left"/>
    </xf>
    <xf numFmtId="0" fontId="2" fillId="0" borderId="0" xfId="0" applyFont="1"/>
    <xf numFmtId="0" fontId="2" fillId="0" borderId="0" xfId="2" applyFont="1"/>
    <xf numFmtId="0" fontId="7" fillId="0" borderId="0" xfId="0" applyFont="1" applyBorder="1" applyAlignment="1" applyProtection="1">
      <alignment vertical="top" wrapText="1"/>
    </xf>
    <xf numFmtId="0" fontId="0" fillId="0" borderId="0" xfId="0" applyBorder="1" applyAlignment="1">
      <alignment vertical="top"/>
    </xf>
    <xf numFmtId="14" fontId="17" fillId="6" borderId="79" xfId="0" applyNumberFormat="1" applyFont="1" applyFill="1" applyBorder="1" applyAlignment="1" applyProtection="1">
      <alignment horizontal="center" vertical="center"/>
      <protection locked="0"/>
    </xf>
    <xf numFmtId="14" fontId="17" fillId="6" borderId="80" xfId="0" applyNumberFormat="1" applyFont="1" applyFill="1" applyBorder="1" applyAlignment="1" applyProtection="1">
      <alignment horizontal="center" vertical="center"/>
      <protection locked="0"/>
    </xf>
    <xf numFmtId="14" fontId="17" fillId="9" borderId="0" xfId="0" applyNumberFormat="1" applyFont="1" applyFill="1" applyBorder="1" applyAlignment="1" applyProtection="1">
      <alignment horizontal="center" vertical="center"/>
    </xf>
    <xf numFmtId="0" fontId="16" fillId="8" borderId="43" xfId="0" applyFont="1" applyFill="1" applyBorder="1" applyAlignment="1" applyProtection="1">
      <alignment horizontal="center" vertical="center"/>
      <protection locked="0"/>
    </xf>
    <xf numFmtId="0" fontId="16" fillId="8" borderId="81" xfId="0" applyFont="1" applyFill="1" applyBorder="1" applyAlignment="1" applyProtection="1">
      <alignment horizontal="center" vertical="center"/>
      <protection locked="0"/>
    </xf>
    <xf numFmtId="0" fontId="16" fillId="8" borderId="43" xfId="0" applyFont="1" applyFill="1" applyBorder="1" applyAlignment="1" applyProtection="1">
      <alignment horizontal="left" vertical="center"/>
      <protection locked="0"/>
    </xf>
    <xf numFmtId="0" fontId="16" fillId="8" borderId="81" xfId="0" applyFont="1" applyFill="1" applyBorder="1" applyAlignment="1" applyProtection="1">
      <alignment horizontal="left" vertical="center"/>
      <protection locked="0"/>
    </xf>
    <xf numFmtId="1" fontId="16" fillId="11" borderId="73" xfId="0" applyNumberFormat="1" applyFont="1" applyFill="1" applyBorder="1" applyAlignment="1" applyProtection="1">
      <alignment horizontal="right" vertical="center"/>
    </xf>
    <xf numFmtId="1" fontId="16" fillId="11" borderId="31" xfId="0" applyNumberFormat="1" applyFont="1" applyFill="1" applyBorder="1" applyAlignment="1" applyProtection="1">
      <alignment horizontal="right" vertical="center"/>
    </xf>
    <xf numFmtId="1" fontId="22" fillId="11" borderId="74" xfId="0" applyNumberFormat="1" applyFont="1" applyFill="1" applyBorder="1" applyAlignment="1" applyProtection="1">
      <alignment horizontal="right" vertical="center"/>
    </xf>
    <xf numFmtId="1" fontId="22" fillId="11" borderId="32" xfId="0" applyNumberFormat="1" applyFont="1" applyFill="1" applyBorder="1" applyAlignment="1" applyProtection="1">
      <alignment horizontal="right" vertical="center"/>
    </xf>
    <xf numFmtId="0" fontId="25" fillId="4" borderId="75" xfId="0" applyFont="1" applyFill="1" applyBorder="1" applyAlignment="1" applyProtection="1">
      <alignment horizontal="center" vertical="top" wrapText="1"/>
    </xf>
    <xf numFmtId="0" fontId="25" fillId="4" borderId="76" xfId="0" applyFont="1" applyFill="1" applyBorder="1" applyAlignment="1" applyProtection="1">
      <alignment horizontal="center" vertical="top" wrapText="1"/>
    </xf>
    <xf numFmtId="0" fontId="25" fillId="4" borderId="50" xfId="0" applyFont="1" applyFill="1" applyBorder="1" applyAlignment="1" applyProtection="1">
      <alignment horizontal="center" vertical="top" wrapText="1"/>
    </xf>
    <xf numFmtId="0" fontId="29" fillId="9" borderId="0" xfId="0" applyFont="1" applyFill="1" applyAlignment="1" applyProtection="1">
      <alignment horizontal="center"/>
    </xf>
    <xf numFmtId="10" fontId="7" fillId="11" borderId="77" xfId="0" applyNumberFormat="1" applyFont="1" applyFill="1" applyBorder="1" applyAlignment="1" applyProtection="1">
      <alignment horizontal="center" vertical="center"/>
    </xf>
    <xf numFmtId="10" fontId="7" fillId="11" borderId="78" xfId="0" applyNumberFormat="1" applyFont="1" applyFill="1" applyBorder="1" applyAlignment="1" applyProtection="1">
      <alignment horizontal="center" vertical="center"/>
    </xf>
    <xf numFmtId="10" fontId="7" fillId="11" borderId="39" xfId="0" applyNumberFormat="1" applyFont="1" applyFill="1" applyBorder="1" applyAlignment="1" applyProtection="1">
      <alignment horizontal="center" vertical="center"/>
    </xf>
    <xf numFmtId="167" fontId="3" fillId="4" borderId="21" xfId="0" applyNumberFormat="1" applyFont="1" applyFill="1" applyBorder="1" applyAlignment="1" applyProtection="1">
      <alignment horizontal="left"/>
    </xf>
    <xf numFmtId="0" fontId="22" fillId="0" borderId="0" xfId="0" applyFont="1"/>
    <xf numFmtId="0" fontId="1" fillId="4" borderId="82" xfId="0" applyFont="1" applyFill="1" applyBorder="1" applyAlignment="1" applyProtection="1">
      <alignment horizontal="center" vertical="top" wrapText="1"/>
    </xf>
    <xf numFmtId="0" fontId="1" fillId="4" borderId="83" xfId="0" applyFont="1" applyFill="1" applyBorder="1" applyAlignment="1" applyProtection="1">
      <alignment horizontal="center" vertical="top" wrapText="1"/>
    </xf>
    <xf numFmtId="0" fontId="1" fillId="4" borderId="84" xfId="0" applyFont="1" applyFill="1" applyBorder="1" applyAlignment="1" applyProtection="1">
      <alignment horizontal="center" vertical="top" wrapText="1"/>
    </xf>
    <xf numFmtId="0" fontId="1" fillId="0" borderId="3" xfId="0"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4" fillId="0" borderId="85" xfId="0" applyFont="1" applyFill="1" applyBorder="1" applyAlignment="1" applyProtection="1">
      <alignment horizontal="center" vertical="center"/>
    </xf>
    <xf numFmtId="0" fontId="0" fillId="0" borderId="86" xfId="0" applyBorder="1" applyAlignment="1" applyProtection="1">
      <alignment horizontal="center" vertical="center"/>
    </xf>
    <xf numFmtId="0" fontId="19" fillId="12" borderId="0" xfId="0" applyFont="1" applyFill="1" applyAlignment="1">
      <alignment vertical="top" wrapText="1"/>
    </xf>
    <xf numFmtId="0" fontId="18" fillId="12" borderId="0" xfId="0" applyFont="1" applyFill="1" applyAlignment="1">
      <alignment vertical="top" wrapText="1"/>
    </xf>
    <xf numFmtId="0" fontId="0" fillId="4" borderId="0" xfId="0" applyFill="1" applyAlignment="1">
      <alignment vertical="top" wrapText="1"/>
    </xf>
    <xf numFmtId="0" fontId="18" fillId="0" borderId="87" xfId="0" applyFont="1" applyBorder="1" applyAlignment="1" applyProtection="1">
      <alignment vertical="top" wrapText="1"/>
    </xf>
    <xf numFmtId="0" fontId="18" fillId="0" borderId="35" xfId="0" applyFont="1" applyBorder="1" applyAlignment="1" applyProtection="1">
      <alignment vertical="top" wrapText="1"/>
    </xf>
    <xf numFmtId="0" fontId="18" fillId="0" borderId="88" xfId="0" applyFont="1" applyBorder="1" applyAlignment="1" applyProtection="1">
      <alignment vertical="top" wrapText="1"/>
    </xf>
    <xf numFmtId="0" fontId="18" fillId="3" borderId="0" xfId="0" applyFont="1" applyFill="1" applyAlignment="1" applyProtection="1">
      <alignment vertical="top" wrapText="1"/>
    </xf>
    <xf numFmtId="0" fontId="0" fillId="3" borderId="0" xfId="0" applyFill="1" applyAlignment="1" applyProtection="1">
      <alignment vertical="top" wrapText="1"/>
    </xf>
    <xf numFmtId="0" fontId="7" fillId="0" borderId="89" xfId="0" applyFont="1" applyBorder="1" applyAlignment="1" applyProtection="1"/>
    <xf numFmtId="0" fontId="7" fillId="0" borderId="13" xfId="0" applyFont="1" applyBorder="1" applyAlignment="1" applyProtection="1"/>
    <xf numFmtId="0" fontId="7" fillId="0" borderId="90" xfId="0" applyFont="1" applyBorder="1" applyAlignment="1" applyProtection="1"/>
    <xf numFmtId="0" fontId="7" fillId="4" borderId="0" xfId="0" applyFont="1" applyFill="1" applyAlignment="1" applyProtection="1"/>
    <xf numFmtId="0" fontId="0" fillId="4" borderId="0" xfId="0" applyFill="1" applyAlignment="1" applyProtection="1"/>
    <xf numFmtId="0" fontId="7" fillId="2" borderId="0" xfId="0" applyFont="1" applyFill="1" applyAlignment="1" applyProtection="1"/>
    <xf numFmtId="0" fontId="0" fillId="2" borderId="0" xfId="0" applyFill="1" applyAlignment="1" applyProtection="1"/>
    <xf numFmtId="0" fontId="7" fillId="3" borderId="0" xfId="0" applyFont="1" applyFill="1" applyAlignment="1" applyProtection="1"/>
    <xf numFmtId="0" fontId="0" fillId="3" borderId="0" xfId="0" applyFill="1" applyAlignment="1" applyProtection="1"/>
    <xf numFmtId="0" fontId="18" fillId="4" borderId="0" xfId="0" applyFont="1" applyFill="1" applyAlignment="1" applyProtection="1">
      <alignment vertical="top" wrapText="1"/>
    </xf>
    <xf numFmtId="0" fontId="0" fillId="4" borderId="0" xfId="0" applyFill="1" applyAlignment="1" applyProtection="1">
      <alignment vertical="top" wrapText="1"/>
    </xf>
    <xf numFmtId="0" fontId="18" fillId="2" borderId="0" xfId="0" applyFont="1" applyFill="1" applyAlignment="1" applyProtection="1">
      <alignment vertical="top" wrapText="1"/>
    </xf>
    <xf numFmtId="0" fontId="0" fillId="2" borderId="0" xfId="0" applyFill="1" applyAlignment="1" applyProtection="1">
      <alignment vertical="top" wrapText="1"/>
    </xf>
    <xf numFmtId="0" fontId="1" fillId="4" borderId="91" xfId="0" applyFont="1" applyFill="1" applyBorder="1" applyAlignment="1" applyProtection="1">
      <alignment horizontal="center" vertical="top" wrapText="1"/>
    </xf>
    <xf numFmtId="0" fontId="1" fillId="4" borderId="92" xfId="0" applyFont="1" applyFill="1" applyBorder="1" applyAlignment="1" applyProtection="1">
      <alignment horizontal="center" vertical="top" wrapText="1"/>
    </xf>
    <xf numFmtId="0" fontId="1" fillId="4" borderId="14" xfId="0" applyFont="1" applyFill="1" applyBorder="1" applyAlignment="1" applyProtection="1">
      <alignment horizontal="center" vertical="top" wrapText="1"/>
    </xf>
  </cellXfs>
  <cellStyles count="3">
    <cellStyle name="Prozent" xfId="1" builtinId="5"/>
    <cellStyle name="Standard" xfId="0" builtinId="0"/>
    <cellStyle name="Standard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8029"/>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238125</xdr:colOff>
      <xdr:row>6</xdr:row>
      <xdr:rowOff>38100</xdr:rowOff>
    </xdr:from>
    <xdr:to>
      <xdr:col>11</xdr:col>
      <xdr:colOff>238125</xdr:colOff>
      <xdr:row>7</xdr:row>
      <xdr:rowOff>66675</xdr:rowOff>
    </xdr:to>
    <xdr:sp macro="" textlink="">
      <xdr:nvSpPr>
        <xdr:cNvPr id="2131" name="Line 3"/>
        <xdr:cNvSpPr>
          <a:spLocks noChangeShapeType="1"/>
        </xdr:cNvSpPr>
      </xdr:nvSpPr>
      <xdr:spPr bwMode="auto">
        <a:xfrm>
          <a:off x="9429750" y="1952625"/>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238125</xdr:colOff>
      <xdr:row>6</xdr:row>
      <xdr:rowOff>38100</xdr:rowOff>
    </xdr:from>
    <xdr:to>
      <xdr:col>11</xdr:col>
      <xdr:colOff>238125</xdr:colOff>
      <xdr:row>7</xdr:row>
      <xdr:rowOff>66675</xdr:rowOff>
    </xdr:to>
    <xdr:sp macro="" textlink="">
      <xdr:nvSpPr>
        <xdr:cNvPr id="2132" name="Line 3"/>
        <xdr:cNvSpPr>
          <a:spLocks noChangeShapeType="1"/>
        </xdr:cNvSpPr>
      </xdr:nvSpPr>
      <xdr:spPr bwMode="auto">
        <a:xfrm>
          <a:off x="9429750" y="1952625"/>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653305</xdr:colOff>
      <xdr:row>0</xdr:row>
      <xdr:rowOff>762000</xdr:rowOff>
    </xdr:from>
    <xdr:to>
      <xdr:col>15</xdr:col>
      <xdr:colOff>320490</xdr:colOff>
      <xdr:row>2</xdr:row>
      <xdr:rowOff>161365</xdr:rowOff>
    </xdr:to>
    <xdr:sp macro="" textlink="">
      <xdr:nvSpPr>
        <xdr:cNvPr id="4" name="Textfeld 3"/>
        <xdr:cNvSpPr txBox="1"/>
      </xdr:nvSpPr>
      <xdr:spPr>
        <a:xfrm>
          <a:off x="10083055" y="762000"/>
          <a:ext cx="2924735" cy="504265"/>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t>Das</a:t>
          </a:r>
          <a:r>
            <a:rPr lang="fr-CH" sz="1100" baseline="0"/>
            <a:t> neue Schuljahr kann mittels einem Klick auf den Pfeilbutton ausgewählt werden.</a:t>
          </a:r>
          <a:endParaRPr lang="fr-CH" sz="1100"/>
        </a:p>
      </xdr:txBody>
    </xdr:sp>
    <xdr:clientData fPrintsWithSheet="0"/>
  </xdr:twoCellAnchor>
  <xdr:twoCellAnchor>
    <xdr:from>
      <xdr:col>12</xdr:col>
      <xdr:colOff>171450</xdr:colOff>
      <xdr:row>1</xdr:row>
      <xdr:rowOff>51548</xdr:rowOff>
    </xdr:from>
    <xdr:to>
      <xdr:col>12</xdr:col>
      <xdr:colOff>675715</xdr:colOff>
      <xdr:row>2</xdr:row>
      <xdr:rowOff>15688</xdr:rowOff>
    </xdr:to>
    <xdr:sp macro="" textlink="">
      <xdr:nvSpPr>
        <xdr:cNvPr id="5" name="Pfeil nach links 4"/>
        <xdr:cNvSpPr/>
      </xdr:nvSpPr>
      <xdr:spPr>
        <a:xfrm>
          <a:off x="9601200" y="851648"/>
          <a:ext cx="504265" cy="268940"/>
        </a:xfrm>
        <a:prstGeom prst="lef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rgbClr val="92D05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07"/>
  <sheetViews>
    <sheetView tabSelected="1" zoomScaleNormal="100" workbookViewId="0">
      <selection activeCell="C9" sqref="C9"/>
    </sheetView>
  </sheetViews>
  <sheetFormatPr baseColWidth="10" defaultColWidth="16.28515625" defaultRowHeight="12.75" x14ac:dyDescent="0.2"/>
  <cols>
    <col min="1" max="1" width="35.5703125" style="7" customWidth="1"/>
    <col min="2" max="2" width="16.85546875" style="7" customWidth="1"/>
    <col min="3" max="3" width="14.7109375" style="15" customWidth="1"/>
    <col min="4" max="4" width="17.140625" style="16" customWidth="1"/>
    <col min="5" max="5" width="14.7109375" style="16" customWidth="1"/>
    <col min="6" max="6" width="14.7109375" style="15" customWidth="1"/>
    <col min="7" max="7" width="13.85546875" style="16" customWidth="1"/>
    <col min="8" max="8" width="13.85546875" style="7" customWidth="1"/>
    <col min="9" max="12" width="16.28515625" style="7" hidden="1" customWidth="1"/>
    <col min="13" max="16384" width="16.28515625" style="7"/>
  </cols>
  <sheetData>
    <row r="1" spans="1:47" s="75" customFormat="1" ht="63" customHeight="1" thickBot="1" x14ac:dyDescent="0.25">
      <c r="A1" s="77" t="s">
        <v>132</v>
      </c>
      <c r="B1" s="209" t="s">
        <v>133</v>
      </c>
      <c r="C1" s="210"/>
      <c r="D1" s="210"/>
      <c r="E1" s="76"/>
      <c r="F1" s="78"/>
      <c r="G1" s="122"/>
      <c r="H1" s="123"/>
      <c r="O1" s="201"/>
    </row>
    <row r="2" spans="1:47" ht="24" customHeight="1" thickBot="1" x14ac:dyDescent="0.25">
      <c r="A2" s="174" t="s">
        <v>130</v>
      </c>
      <c r="B2" s="182"/>
      <c r="C2" s="183"/>
      <c r="D2" s="184"/>
      <c r="E2" s="182"/>
      <c r="F2" s="185"/>
      <c r="G2" s="211">
        <v>45139</v>
      </c>
      <c r="H2" s="212"/>
      <c r="I2" s="22">
        <f>(C6-G5)/C7 + C6/C7*C12</f>
        <v>0</v>
      </c>
      <c r="J2" s="21">
        <f>ROUND(IF(AND(I2&gt;1.05,C6&lt;&gt;"",C8&lt;&gt;""),1.05,I2),5)</f>
        <v>0</v>
      </c>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1:47" ht="24" customHeight="1" x14ac:dyDescent="0.2">
      <c r="A3" s="174"/>
      <c r="B3" s="182"/>
      <c r="C3" s="183"/>
      <c r="D3" s="184"/>
      <c r="E3" s="182"/>
      <c r="F3" s="185"/>
      <c r="G3" s="213" t="s">
        <v>69</v>
      </c>
      <c r="H3" s="213"/>
      <c r="I3" s="6" t="s">
        <v>25</v>
      </c>
      <c r="J3" s="6"/>
      <c r="K3" s="7" t="s">
        <v>65</v>
      </c>
      <c r="L3" s="74" t="s">
        <v>66</v>
      </c>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7" ht="5.25" customHeight="1" thickBot="1" x14ac:dyDescent="0.25">
      <c r="A4" s="175"/>
      <c r="B4" s="195"/>
      <c r="C4" s="198"/>
      <c r="D4" s="175"/>
      <c r="E4" s="175"/>
      <c r="F4" s="186"/>
      <c r="G4" s="195"/>
      <c r="H4" s="175"/>
      <c r="I4" s="6"/>
      <c r="J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pans="1:47" ht="17.25" customHeight="1" thickBot="1" x14ac:dyDescent="0.25">
      <c r="A5" s="176" t="s">
        <v>0</v>
      </c>
      <c r="B5" s="216" t="s">
        <v>81</v>
      </c>
      <c r="C5" s="217"/>
      <c r="D5" s="199"/>
      <c r="E5" s="187"/>
      <c r="F5" s="188" t="s">
        <v>124</v>
      </c>
      <c r="G5" s="214">
        <v>0</v>
      </c>
      <c r="H5" s="215"/>
      <c r="I5" s="22">
        <f>C6/C7 + C6/C7*C12</f>
        <v>0</v>
      </c>
      <c r="J5" s="6"/>
      <c r="K5" s="22">
        <f>C6/C7*C12</f>
        <v>0</v>
      </c>
      <c r="L5" s="73">
        <f>ROUND(K5,5)</f>
        <v>0</v>
      </c>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47" ht="17.25" customHeight="1" thickBot="1" x14ac:dyDescent="0.25">
      <c r="A6" s="177" t="s">
        <v>24</v>
      </c>
      <c r="B6" s="178"/>
      <c r="C6" s="169">
        <v>0</v>
      </c>
      <c r="D6" s="189"/>
      <c r="E6" s="189"/>
      <c r="F6" s="187"/>
      <c r="G6" s="225" t="s">
        <v>27</v>
      </c>
      <c r="H6" s="225"/>
      <c r="I6" s="16"/>
      <c r="J6" s="7" t="s">
        <v>26</v>
      </c>
      <c r="K6" s="5" t="s">
        <v>63</v>
      </c>
      <c r="L6" s="6" t="s">
        <v>62</v>
      </c>
    </row>
    <row r="7" spans="1:47" ht="17.25" customHeight="1" thickBot="1" x14ac:dyDescent="0.25">
      <c r="A7" s="177" t="s">
        <v>78</v>
      </c>
      <c r="B7" s="179"/>
      <c r="C7" s="200">
        <v>28</v>
      </c>
      <c r="D7" s="190"/>
      <c r="E7" s="187"/>
      <c r="F7" s="187"/>
      <c r="G7" s="187"/>
      <c r="H7" s="189"/>
      <c r="J7" s="7">
        <v>0</v>
      </c>
      <c r="L7" s="6"/>
    </row>
    <row r="8" spans="1:47" ht="17.25" customHeight="1" thickBot="1" x14ac:dyDescent="0.25">
      <c r="A8" s="177" t="s">
        <v>23</v>
      </c>
      <c r="B8" s="178"/>
      <c r="C8" s="196">
        <f>IF(C7=28,39,IF(C7=29,38,IF(C7=29.5,37,IF(C7=30,36,""))))</f>
        <v>39</v>
      </c>
      <c r="D8" s="191"/>
      <c r="E8" s="187"/>
      <c r="F8" s="187"/>
      <c r="G8" s="187"/>
      <c r="H8" s="189"/>
      <c r="J8" s="7">
        <v>0.5</v>
      </c>
      <c r="K8" s="70">
        <v>41852</v>
      </c>
      <c r="L8" t="s">
        <v>56</v>
      </c>
    </row>
    <row r="9" spans="1:47" ht="17.25" customHeight="1" thickBot="1" x14ac:dyDescent="0.3">
      <c r="A9" s="177" t="s">
        <v>6</v>
      </c>
      <c r="B9" s="179"/>
      <c r="C9" s="136"/>
      <c r="D9" s="206"/>
      <c r="E9" s="192"/>
      <c r="F9" s="192"/>
      <c r="G9" s="192"/>
      <c r="H9" s="194"/>
      <c r="J9" s="7">
        <v>1</v>
      </c>
      <c r="K9" s="70">
        <v>42217</v>
      </c>
      <c r="L9" t="s">
        <v>57</v>
      </c>
    </row>
    <row r="10" spans="1:47" ht="17.25" customHeight="1" x14ac:dyDescent="0.2">
      <c r="A10" s="176" t="s">
        <v>1</v>
      </c>
      <c r="B10" s="202"/>
      <c r="C10" s="196" t="str">
        <f>VLOOKUP(G2,$K$8:$L$33,2,FALSE)</f>
        <v>2023/24</v>
      </c>
      <c r="D10" s="193"/>
      <c r="E10" s="192"/>
      <c r="F10" s="192"/>
      <c r="G10" s="192"/>
      <c r="H10" s="192"/>
      <c r="J10" s="7">
        <v>1.5</v>
      </c>
      <c r="K10" s="71">
        <v>42583</v>
      </c>
      <c r="L10" t="s">
        <v>58</v>
      </c>
    </row>
    <row r="11" spans="1:47" ht="17.25" customHeight="1" thickBot="1" x14ac:dyDescent="0.25">
      <c r="A11" s="177" t="s">
        <v>79</v>
      </c>
      <c r="B11" s="180"/>
      <c r="C11" s="197">
        <f>ROUND(IF(AND(I5&gt;1.05,C6&lt;&gt;"",C8&lt;&gt;""),1.05,I5),5)</f>
        <v>0</v>
      </c>
      <c r="D11" s="178" t="str">
        <f>IF(C12&gt;0,"(inkl. Altersentlastung)","")</f>
        <v/>
      </c>
      <c r="E11" s="192"/>
      <c r="F11" s="192"/>
      <c r="G11" s="192"/>
      <c r="H11" s="192"/>
      <c r="J11" s="7">
        <v>2</v>
      </c>
      <c r="K11" s="70">
        <v>42948</v>
      </c>
      <c r="L11" t="s">
        <v>59</v>
      </c>
    </row>
    <row r="12" spans="1:47" ht="17.25" customHeight="1" thickBot="1" x14ac:dyDescent="0.25">
      <c r="A12" s="177" t="s">
        <v>80</v>
      </c>
      <c r="B12" s="181"/>
      <c r="C12" s="137">
        <v>0</v>
      </c>
      <c r="D12" s="189"/>
      <c r="E12" s="189"/>
      <c r="F12" s="192"/>
      <c r="G12" s="192"/>
      <c r="H12" s="192"/>
      <c r="K12" s="70">
        <v>43313</v>
      </c>
      <c r="L12" t="s">
        <v>60</v>
      </c>
    </row>
    <row r="13" spans="1:47" s="24" customFormat="1" ht="20.25" customHeight="1" thickBot="1" x14ac:dyDescent="0.3">
      <c r="A13" s="97" t="s">
        <v>16</v>
      </c>
      <c r="B13" s="23"/>
      <c r="C13" s="102"/>
      <c r="D13" s="102"/>
      <c r="E13" s="103"/>
      <c r="F13" s="104"/>
      <c r="G13" s="105"/>
      <c r="H13" s="105"/>
      <c r="J13" s="7"/>
      <c r="K13" s="70">
        <v>43678</v>
      </c>
      <c r="L13" t="s">
        <v>61</v>
      </c>
    </row>
    <row r="14" spans="1:47" ht="17.25" customHeight="1" x14ac:dyDescent="0.2">
      <c r="A14" s="109" t="s">
        <v>75</v>
      </c>
      <c r="B14" s="99" t="s">
        <v>70</v>
      </c>
      <c r="C14" s="100">
        <f>IF(G15="","",(G15)*0.85)</f>
        <v>0</v>
      </c>
      <c r="D14" s="101" t="str">
        <f>IF(ISERROR(E14/$H$27),"Stunden Ist:",(E14/$H$27))</f>
        <v>Stunden Ist:</v>
      </c>
      <c r="E14" s="113">
        <f>SUM(C27:E27)</f>
        <v>0</v>
      </c>
      <c r="F14" s="226" t="s">
        <v>88</v>
      </c>
      <c r="G14" s="227"/>
      <c r="H14" s="228"/>
      <c r="K14" s="70">
        <v>44044</v>
      </c>
      <c r="L14" t="s">
        <v>64</v>
      </c>
      <c r="N14" s="6"/>
    </row>
    <row r="15" spans="1:47" ht="17.25" customHeight="1" x14ac:dyDescent="0.2">
      <c r="A15" s="110" t="s">
        <v>22</v>
      </c>
      <c r="B15" s="82" t="s">
        <v>71</v>
      </c>
      <c r="C15" s="80">
        <f>IF(G15="","",(G15)*0.12)</f>
        <v>0</v>
      </c>
      <c r="D15" s="84" t="str">
        <f>IF(ISERROR(E15/$H$27),"Stunden Ist:",(E15/$H$27))</f>
        <v>Stunden Ist:</v>
      </c>
      <c r="E15" s="114">
        <f>F27</f>
        <v>0</v>
      </c>
      <c r="F15" s="204" t="s">
        <v>67</v>
      </c>
      <c r="G15" s="218">
        <f>IF(G5="",(1930*C11)/2-C9,(1930*J2)/2-C9)</f>
        <v>0</v>
      </c>
      <c r="H15" s="219"/>
      <c r="K15" s="70">
        <v>44409</v>
      </c>
      <c r="L15" s="207" t="s">
        <v>131</v>
      </c>
      <c r="N15" s="6"/>
    </row>
    <row r="16" spans="1:47" ht="17.25" customHeight="1" x14ac:dyDescent="0.2">
      <c r="A16" s="111" t="s">
        <v>51</v>
      </c>
      <c r="B16" s="83" t="s">
        <v>72</v>
      </c>
      <c r="C16" s="81">
        <f>IF(G15="","",G15*0.03)</f>
        <v>0</v>
      </c>
      <c r="D16" s="85" t="str">
        <f>IF(ISERROR(E16/$H$27),"Stunden Ist:",(E16/$H$27))</f>
        <v>Stunden Ist:</v>
      </c>
      <c r="E16" s="115">
        <f>G27</f>
        <v>0</v>
      </c>
      <c r="F16" s="204" t="s">
        <v>68</v>
      </c>
      <c r="G16" s="218">
        <f>SUM(C27:G27)</f>
        <v>0</v>
      </c>
      <c r="H16" s="219"/>
      <c r="K16" s="70">
        <v>44774</v>
      </c>
      <c r="L16" s="207" t="s">
        <v>134</v>
      </c>
      <c r="N16" s="6"/>
    </row>
    <row r="17" spans="1:14" ht="17.25" customHeight="1" thickBot="1" x14ac:dyDescent="0.25">
      <c r="A17" s="112" t="s">
        <v>74</v>
      </c>
      <c r="B17" s="106" t="s">
        <v>73</v>
      </c>
      <c r="C17" s="107">
        <f>C6*C8/2</f>
        <v>0</v>
      </c>
      <c r="D17" s="108" t="s">
        <v>76</v>
      </c>
      <c r="E17" s="116">
        <f>B27</f>
        <v>0</v>
      </c>
      <c r="F17" s="205" t="s">
        <v>77</v>
      </c>
      <c r="G17" s="220">
        <f>IF(G15="","",G16-G15)</f>
        <v>0</v>
      </c>
      <c r="H17" s="221"/>
      <c r="K17" s="70">
        <v>45139</v>
      </c>
      <c r="L17" s="207" t="s">
        <v>135</v>
      </c>
      <c r="N17" s="6"/>
    </row>
    <row r="18" spans="1:14" s="24" customFormat="1" ht="20.25" customHeight="1" thickBot="1" x14ac:dyDescent="0.3">
      <c r="A18" s="117"/>
      <c r="B18" s="118"/>
      <c r="C18" s="119"/>
      <c r="D18" s="119"/>
      <c r="E18" s="119"/>
      <c r="F18" s="120"/>
      <c r="G18" s="118"/>
      <c r="H18" s="121"/>
      <c r="K18" s="70">
        <v>45505</v>
      </c>
      <c r="L18" t="s">
        <v>136</v>
      </c>
    </row>
    <row r="19" spans="1:14" s="10" customFormat="1" ht="51.75" customHeight="1" x14ac:dyDescent="0.2">
      <c r="A19" s="172" t="s">
        <v>9</v>
      </c>
      <c r="B19" s="170" t="s">
        <v>125</v>
      </c>
      <c r="C19" s="222" t="s">
        <v>82</v>
      </c>
      <c r="D19" s="223"/>
      <c r="E19" s="224"/>
      <c r="F19" s="127" t="s">
        <v>89</v>
      </c>
      <c r="G19" s="128" t="s">
        <v>91</v>
      </c>
      <c r="H19" s="129" t="s">
        <v>21</v>
      </c>
      <c r="K19" s="70">
        <v>45870</v>
      </c>
      <c r="L19" s="208" t="s">
        <v>137</v>
      </c>
    </row>
    <row r="20" spans="1:14" s="10" customFormat="1" ht="42.75" customHeight="1" thickBot="1" x14ac:dyDescent="0.3">
      <c r="A20" s="173"/>
      <c r="B20" s="171" t="s">
        <v>87</v>
      </c>
      <c r="C20" s="130" t="s">
        <v>83</v>
      </c>
      <c r="D20" s="131" t="s">
        <v>84</v>
      </c>
      <c r="E20" s="132" t="s">
        <v>85</v>
      </c>
      <c r="F20" s="133" t="s">
        <v>86</v>
      </c>
      <c r="G20" s="134" t="s">
        <v>86</v>
      </c>
      <c r="H20" s="135" t="s">
        <v>86</v>
      </c>
      <c r="K20" s="70">
        <v>46235</v>
      </c>
      <c r="L20" s="208" t="s">
        <v>138</v>
      </c>
    </row>
    <row r="21" spans="1:14" s="12" customFormat="1" ht="17.25" customHeight="1" x14ac:dyDescent="0.25">
      <c r="A21" s="138" t="s">
        <v>7</v>
      </c>
      <c r="B21" s="166">
        <f>Aug!E37</f>
        <v>0</v>
      </c>
      <c r="C21" s="142">
        <f>Aug!F37</f>
        <v>0</v>
      </c>
      <c r="D21" s="143">
        <f>Aug!G37</f>
        <v>0</v>
      </c>
      <c r="E21" s="144">
        <f>Aug!H37</f>
        <v>0</v>
      </c>
      <c r="F21" s="145">
        <f>Aug!I37</f>
        <v>0</v>
      </c>
      <c r="G21" s="146">
        <f>Aug!J37</f>
        <v>0</v>
      </c>
      <c r="H21" s="147">
        <f t="shared" ref="H21:H27" si="0">SUM(C21:G21)</f>
        <v>0</v>
      </c>
      <c r="K21" s="70">
        <v>46600</v>
      </c>
      <c r="L21" s="208" t="s">
        <v>139</v>
      </c>
    </row>
    <row r="22" spans="1:14" s="12" customFormat="1" ht="17.25" customHeight="1" x14ac:dyDescent="0.25">
      <c r="A22" s="139" t="s">
        <v>11</v>
      </c>
      <c r="B22" s="167">
        <f>Sep!E37</f>
        <v>0</v>
      </c>
      <c r="C22" s="148">
        <f>Sep!F37</f>
        <v>0</v>
      </c>
      <c r="D22" s="149">
        <f>Sep!G37</f>
        <v>0</v>
      </c>
      <c r="E22" s="150">
        <f>Sep!H37</f>
        <v>0</v>
      </c>
      <c r="F22" s="151">
        <f>Sep!I37</f>
        <v>0</v>
      </c>
      <c r="G22" s="152">
        <f>Sep!J37</f>
        <v>0</v>
      </c>
      <c r="H22" s="153">
        <f t="shared" si="0"/>
        <v>0</v>
      </c>
      <c r="K22" s="70">
        <v>46966</v>
      </c>
      <c r="L22" s="208" t="s">
        <v>140</v>
      </c>
    </row>
    <row r="23" spans="1:14" s="12" customFormat="1" ht="17.25" customHeight="1" x14ac:dyDescent="0.25">
      <c r="A23" s="140" t="s">
        <v>12</v>
      </c>
      <c r="B23" s="168">
        <f>Okt!E37</f>
        <v>0</v>
      </c>
      <c r="C23" s="154">
        <f>Okt!F37</f>
        <v>0</v>
      </c>
      <c r="D23" s="155">
        <f>Okt!G37</f>
        <v>0</v>
      </c>
      <c r="E23" s="156">
        <f>Okt!H37</f>
        <v>0</v>
      </c>
      <c r="F23" s="157">
        <f>Okt!I37</f>
        <v>0</v>
      </c>
      <c r="G23" s="158">
        <f>Okt!J37</f>
        <v>0</v>
      </c>
      <c r="H23" s="159">
        <f t="shared" si="0"/>
        <v>0</v>
      </c>
      <c r="K23" s="70">
        <v>47331</v>
      </c>
      <c r="L23" s="208" t="s">
        <v>141</v>
      </c>
      <c r="M23" s="124"/>
      <c r="N23" s="203"/>
    </row>
    <row r="24" spans="1:14" s="12" customFormat="1" ht="17.25" customHeight="1" x14ac:dyDescent="0.25">
      <c r="A24" s="139" t="s">
        <v>13</v>
      </c>
      <c r="B24" s="167">
        <f>Nov!E37</f>
        <v>0</v>
      </c>
      <c r="C24" s="148">
        <f>Nov!F37</f>
        <v>0</v>
      </c>
      <c r="D24" s="149">
        <f>Nov!G37</f>
        <v>0</v>
      </c>
      <c r="E24" s="150">
        <f>Nov!H37</f>
        <v>0</v>
      </c>
      <c r="F24" s="151">
        <f>Nov!I37</f>
        <v>0</v>
      </c>
      <c r="G24" s="152">
        <f>Nov!J37</f>
        <v>0</v>
      </c>
      <c r="H24" s="153">
        <f t="shared" si="0"/>
        <v>0</v>
      </c>
      <c r="K24" s="70">
        <v>47696</v>
      </c>
      <c r="L24" s="208" t="s">
        <v>142</v>
      </c>
    </row>
    <row r="25" spans="1:14" s="12" customFormat="1" ht="17.25" customHeight="1" x14ac:dyDescent="0.25">
      <c r="A25" s="140" t="s">
        <v>14</v>
      </c>
      <c r="B25" s="168">
        <f>Dez!E37</f>
        <v>0</v>
      </c>
      <c r="C25" s="154">
        <f>Dez!F37</f>
        <v>0</v>
      </c>
      <c r="D25" s="155">
        <f>Dez!G37</f>
        <v>0</v>
      </c>
      <c r="E25" s="156">
        <f>Dez!H37</f>
        <v>0</v>
      </c>
      <c r="F25" s="157">
        <f>Dez!I37</f>
        <v>0</v>
      </c>
      <c r="G25" s="158">
        <f>Dez!J37</f>
        <v>0</v>
      </c>
      <c r="H25" s="159">
        <f t="shared" si="0"/>
        <v>0</v>
      </c>
      <c r="K25" s="70">
        <v>48061</v>
      </c>
      <c r="L25" s="208" t="s">
        <v>143</v>
      </c>
      <c r="M25" s="124"/>
      <c r="N25" s="203"/>
    </row>
    <row r="26" spans="1:14" s="12" customFormat="1" ht="17.25" customHeight="1" x14ac:dyDescent="0.25">
      <c r="A26" s="140" t="s">
        <v>10</v>
      </c>
      <c r="B26" s="168">
        <f>Jan!E37</f>
        <v>0</v>
      </c>
      <c r="C26" s="154">
        <f>Jan!F37</f>
        <v>0</v>
      </c>
      <c r="D26" s="155">
        <f>Jan!G37</f>
        <v>0</v>
      </c>
      <c r="E26" s="156">
        <f>Jan!H37</f>
        <v>0</v>
      </c>
      <c r="F26" s="157">
        <f>Jan!I37</f>
        <v>0</v>
      </c>
      <c r="G26" s="158">
        <f>Jan!J37</f>
        <v>0</v>
      </c>
      <c r="H26" s="160">
        <f t="shared" si="0"/>
        <v>0</v>
      </c>
      <c r="K26" s="70">
        <v>48427</v>
      </c>
      <c r="L26" s="208" t="s">
        <v>144</v>
      </c>
    </row>
    <row r="27" spans="1:14" s="12" customFormat="1" ht="22.5" customHeight="1" thickBot="1" x14ac:dyDescent="0.3">
      <c r="A27" s="141" t="s">
        <v>126</v>
      </c>
      <c r="B27" s="125">
        <f t="shared" ref="B27:G27" si="1">SUM(B21:B26)</f>
        <v>0</v>
      </c>
      <c r="C27" s="161">
        <f t="shared" si="1"/>
        <v>0</v>
      </c>
      <c r="D27" s="162">
        <f t="shared" si="1"/>
        <v>0</v>
      </c>
      <c r="E27" s="162">
        <f t="shared" si="1"/>
        <v>0</v>
      </c>
      <c r="F27" s="163">
        <f t="shared" si="1"/>
        <v>0</v>
      </c>
      <c r="G27" s="164">
        <f t="shared" si="1"/>
        <v>0</v>
      </c>
      <c r="H27" s="165">
        <f t="shared" si="0"/>
        <v>0</v>
      </c>
      <c r="K27" s="70">
        <v>48792</v>
      </c>
      <c r="L27" s="208" t="s">
        <v>145</v>
      </c>
    </row>
    <row r="28" spans="1:14" ht="17.25" customHeight="1" thickTop="1" x14ac:dyDescent="0.2">
      <c r="A28" s="24"/>
      <c r="B28" s="126"/>
      <c r="C28" s="28"/>
      <c r="D28" s="25"/>
      <c r="E28" s="25"/>
      <c r="F28" s="25"/>
      <c r="H28" s="79" t="s">
        <v>152</v>
      </c>
      <c r="K28" s="70">
        <v>49157</v>
      </c>
      <c r="L28" s="208" t="s">
        <v>146</v>
      </c>
    </row>
    <row r="29" spans="1:14" ht="9.75" customHeight="1" x14ac:dyDescent="0.25">
      <c r="A29" s="24"/>
      <c r="B29" s="24"/>
      <c r="C29" s="29"/>
      <c r="D29" s="30"/>
      <c r="E29" s="25"/>
      <c r="F29" s="25"/>
      <c r="G29" s="31"/>
      <c r="H29" s="24"/>
      <c r="K29" s="70">
        <v>49522</v>
      </c>
      <c r="L29" s="208" t="s">
        <v>147</v>
      </c>
    </row>
    <row r="30" spans="1:14" ht="9.75" customHeight="1" x14ac:dyDescent="0.2">
      <c r="A30" s="24"/>
      <c r="B30" s="24"/>
      <c r="C30" s="29"/>
      <c r="D30" s="30"/>
      <c r="E30" s="25"/>
      <c r="F30" s="25"/>
      <c r="G30" s="25"/>
      <c r="H30" s="24"/>
      <c r="K30" s="70">
        <v>49888</v>
      </c>
      <c r="L30" s="208" t="s">
        <v>148</v>
      </c>
    </row>
    <row r="31" spans="1:14" ht="9.75" customHeight="1" x14ac:dyDescent="0.2">
      <c r="A31" s="24"/>
      <c r="B31" s="24"/>
      <c r="C31" s="29"/>
      <c r="D31" s="30"/>
      <c r="E31" s="25"/>
      <c r="F31" s="25"/>
      <c r="G31" s="25"/>
      <c r="H31" s="24"/>
      <c r="K31" s="70">
        <v>50253</v>
      </c>
      <c r="L31" s="208" t="s">
        <v>149</v>
      </c>
    </row>
    <row r="32" spans="1:14" ht="9.75" customHeight="1" x14ac:dyDescent="0.2">
      <c r="A32" s="24"/>
      <c r="B32" s="24"/>
      <c r="C32" s="29"/>
      <c r="D32" s="30"/>
      <c r="E32" s="25"/>
      <c r="F32" s="25"/>
      <c r="G32" s="25"/>
      <c r="H32" s="24"/>
      <c r="K32" s="70">
        <v>50618</v>
      </c>
      <c r="L32" s="208" t="s">
        <v>150</v>
      </c>
    </row>
    <row r="33" spans="1:12" x14ac:dyDescent="0.2">
      <c r="A33" s="24"/>
      <c r="B33" s="24"/>
      <c r="C33" s="28"/>
      <c r="D33" s="25"/>
      <c r="E33" s="25"/>
      <c r="F33" s="25"/>
      <c r="G33" s="25"/>
      <c r="H33" s="24"/>
      <c r="K33" s="70">
        <v>50983</v>
      </c>
      <c r="L33" s="208" t="s">
        <v>151</v>
      </c>
    </row>
    <row r="34" spans="1:12" x14ac:dyDescent="0.2">
      <c r="A34" s="24"/>
      <c r="B34" s="24"/>
      <c r="C34" s="28"/>
      <c r="D34" s="25"/>
      <c r="E34" s="25"/>
      <c r="F34" s="25"/>
      <c r="G34" s="25"/>
      <c r="H34" s="24"/>
    </row>
    <row r="35" spans="1:12" x14ac:dyDescent="0.2">
      <c r="A35" s="24"/>
      <c r="B35" s="24"/>
      <c r="C35" s="28"/>
      <c r="D35" s="25"/>
      <c r="E35" s="25"/>
      <c r="F35" s="25"/>
      <c r="G35" s="25"/>
      <c r="H35" s="24"/>
    </row>
    <row r="36" spans="1:12" x14ac:dyDescent="0.2">
      <c r="A36" s="24"/>
      <c r="B36" s="24"/>
      <c r="C36" s="28"/>
      <c r="D36" s="25"/>
      <c r="E36" s="25"/>
      <c r="F36" s="25"/>
      <c r="G36" s="25"/>
      <c r="H36" s="24"/>
    </row>
    <row r="37" spans="1:12" x14ac:dyDescent="0.2">
      <c r="A37" s="24"/>
      <c r="B37" s="24"/>
      <c r="C37" s="28"/>
      <c r="D37" s="25"/>
      <c r="E37" s="25"/>
      <c r="F37" s="25"/>
      <c r="G37" s="25"/>
      <c r="H37" s="24"/>
    </row>
    <row r="38" spans="1:12" x14ac:dyDescent="0.2">
      <c r="A38" s="24"/>
      <c r="B38" s="24"/>
      <c r="C38" s="28"/>
      <c r="D38" s="25"/>
      <c r="E38" s="25"/>
      <c r="F38" s="25"/>
      <c r="G38" s="25"/>
      <c r="H38" s="24"/>
    </row>
    <row r="39" spans="1:12" x14ac:dyDescent="0.2">
      <c r="A39" s="24"/>
      <c r="B39" s="24"/>
      <c r="C39" s="28"/>
      <c r="D39" s="25"/>
      <c r="E39" s="25"/>
      <c r="F39" s="25"/>
      <c r="G39" s="25"/>
      <c r="H39" s="24"/>
    </row>
    <row r="40" spans="1:12" x14ac:dyDescent="0.2">
      <c r="A40" s="24"/>
      <c r="B40" s="24"/>
      <c r="C40" s="28"/>
      <c r="D40" s="25"/>
      <c r="E40" s="25"/>
      <c r="F40" s="25"/>
      <c r="G40" s="25"/>
      <c r="H40" s="24"/>
    </row>
    <row r="41" spans="1:12" x14ac:dyDescent="0.2">
      <c r="A41" s="24"/>
      <c r="B41" s="24"/>
      <c r="C41" s="28"/>
      <c r="D41" s="25"/>
      <c r="E41" s="25"/>
      <c r="F41" s="25"/>
      <c r="G41" s="25"/>
      <c r="H41" s="24"/>
    </row>
    <row r="42" spans="1:12" x14ac:dyDescent="0.2">
      <c r="A42" s="24"/>
      <c r="B42" s="24"/>
      <c r="C42" s="28"/>
      <c r="D42" s="25"/>
      <c r="E42" s="25"/>
      <c r="F42" s="25"/>
      <c r="G42" s="25"/>
    </row>
    <row r="43" spans="1:12" x14ac:dyDescent="0.2">
      <c r="A43" s="24"/>
      <c r="B43" s="24"/>
      <c r="C43" s="28"/>
      <c r="D43" s="25"/>
      <c r="E43" s="25"/>
      <c r="F43" s="25"/>
      <c r="G43" s="25"/>
    </row>
    <row r="44" spans="1:12" x14ac:dyDescent="0.2">
      <c r="A44" s="24"/>
      <c r="B44" s="24"/>
      <c r="C44" s="28"/>
      <c r="D44" s="25"/>
      <c r="E44" s="25"/>
      <c r="F44" s="25"/>
      <c r="G44" s="25"/>
    </row>
    <row r="45" spans="1:12" x14ac:dyDescent="0.2">
      <c r="A45" s="24"/>
      <c r="B45" s="24"/>
      <c r="C45" s="28"/>
      <c r="D45" s="25"/>
      <c r="E45" s="25"/>
      <c r="F45" s="25"/>
      <c r="G45" s="25"/>
    </row>
    <row r="46" spans="1:12" x14ac:dyDescent="0.2">
      <c r="A46" s="24"/>
      <c r="B46" s="24"/>
      <c r="C46" s="28"/>
      <c r="D46" s="25"/>
      <c r="E46" s="25"/>
      <c r="F46" s="25"/>
      <c r="G46" s="25"/>
    </row>
    <row r="47" spans="1:12" x14ac:dyDescent="0.2">
      <c r="A47" s="24"/>
      <c r="B47" s="24"/>
      <c r="C47" s="28"/>
      <c r="D47" s="25"/>
      <c r="E47" s="25"/>
      <c r="F47" s="25"/>
      <c r="G47" s="25"/>
    </row>
    <row r="48" spans="1:12" x14ac:dyDescent="0.2">
      <c r="A48" s="24"/>
      <c r="B48" s="24"/>
      <c r="C48" s="28"/>
      <c r="D48" s="25"/>
      <c r="E48" s="25"/>
      <c r="F48" s="25"/>
      <c r="G48" s="25"/>
    </row>
    <row r="49" spans="6:6" x14ac:dyDescent="0.2">
      <c r="F49" s="16"/>
    </row>
    <row r="50" spans="6:6" x14ac:dyDescent="0.2">
      <c r="F50" s="16"/>
    </row>
    <row r="51" spans="6:6" x14ac:dyDescent="0.2">
      <c r="F51" s="16"/>
    </row>
    <row r="52" spans="6:6" x14ac:dyDescent="0.2">
      <c r="F52" s="16"/>
    </row>
    <row r="53" spans="6:6" x14ac:dyDescent="0.2">
      <c r="F53" s="16"/>
    </row>
    <row r="54" spans="6:6" x14ac:dyDescent="0.2">
      <c r="F54" s="16"/>
    </row>
    <row r="55" spans="6:6" x14ac:dyDescent="0.2">
      <c r="F55" s="16"/>
    </row>
    <row r="56" spans="6:6" x14ac:dyDescent="0.2">
      <c r="F56" s="16"/>
    </row>
    <row r="57" spans="6:6" x14ac:dyDescent="0.2">
      <c r="F57" s="16"/>
    </row>
    <row r="58" spans="6:6" x14ac:dyDescent="0.2">
      <c r="F58" s="16"/>
    </row>
    <row r="59" spans="6:6" x14ac:dyDescent="0.2">
      <c r="F59" s="16"/>
    </row>
    <row r="60" spans="6:6" x14ac:dyDescent="0.2">
      <c r="F60" s="16"/>
    </row>
    <row r="61" spans="6:6" x14ac:dyDescent="0.2">
      <c r="F61" s="16"/>
    </row>
    <row r="62" spans="6:6" x14ac:dyDescent="0.2">
      <c r="F62" s="16"/>
    </row>
    <row r="63" spans="6:6" x14ac:dyDescent="0.2">
      <c r="F63" s="16"/>
    </row>
    <row r="64" spans="6:6" x14ac:dyDescent="0.2">
      <c r="F64" s="16"/>
    </row>
    <row r="65" spans="6:6" x14ac:dyDescent="0.2">
      <c r="F65" s="16"/>
    </row>
    <row r="66" spans="6:6" x14ac:dyDescent="0.2">
      <c r="F66" s="16"/>
    </row>
    <row r="67" spans="6:6" x14ac:dyDescent="0.2">
      <c r="F67" s="16"/>
    </row>
    <row r="68" spans="6:6" x14ac:dyDescent="0.2">
      <c r="F68" s="16"/>
    </row>
    <row r="69" spans="6:6" x14ac:dyDescent="0.2">
      <c r="F69" s="16"/>
    </row>
    <row r="70" spans="6:6" x14ac:dyDescent="0.2">
      <c r="F70" s="16"/>
    </row>
    <row r="71" spans="6:6" x14ac:dyDescent="0.2">
      <c r="F71" s="16"/>
    </row>
    <row r="72" spans="6:6" x14ac:dyDescent="0.2">
      <c r="F72" s="16"/>
    </row>
    <row r="73" spans="6:6" x14ac:dyDescent="0.2">
      <c r="F73" s="16"/>
    </row>
    <row r="74" spans="6:6" x14ac:dyDescent="0.2">
      <c r="F74" s="16"/>
    </row>
    <row r="75" spans="6:6" x14ac:dyDescent="0.2">
      <c r="F75" s="16"/>
    </row>
    <row r="76" spans="6:6" x14ac:dyDescent="0.2">
      <c r="F76" s="16"/>
    </row>
    <row r="77" spans="6:6" x14ac:dyDescent="0.2">
      <c r="F77" s="16"/>
    </row>
    <row r="78" spans="6:6" x14ac:dyDescent="0.2">
      <c r="F78" s="16"/>
    </row>
    <row r="79" spans="6:6" x14ac:dyDescent="0.2">
      <c r="F79" s="16"/>
    </row>
    <row r="80" spans="6:6" x14ac:dyDescent="0.2">
      <c r="F80" s="16"/>
    </row>
    <row r="81" spans="6:6" x14ac:dyDescent="0.2">
      <c r="F81" s="16"/>
    </row>
    <row r="82" spans="6:6" x14ac:dyDescent="0.2">
      <c r="F82" s="16"/>
    </row>
    <row r="83" spans="6:6" x14ac:dyDescent="0.2">
      <c r="F83" s="16"/>
    </row>
    <row r="84" spans="6:6" x14ac:dyDescent="0.2">
      <c r="F84" s="16"/>
    </row>
    <row r="85" spans="6:6" x14ac:dyDescent="0.2">
      <c r="F85" s="16"/>
    </row>
    <row r="86" spans="6:6" x14ac:dyDescent="0.2">
      <c r="F86" s="16"/>
    </row>
    <row r="87" spans="6:6" x14ac:dyDescent="0.2">
      <c r="F87" s="16"/>
    </row>
    <row r="88" spans="6:6" x14ac:dyDescent="0.2">
      <c r="F88" s="16"/>
    </row>
    <row r="89" spans="6:6" x14ac:dyDescent="0.2">
      <c r="F89" s="16"/>
    </row>
    <row r="90" spans="6:6" x14ac:dyDescent="0.2">
      <c r="F90" s="16"/>
    </row>
    <row r="91" spans="6:6" x14ac:dyDescent="0.2">
      <c r="F91" s="16"/>
    </row>
    <row r="92" spans="6:6" x14ac:dyDescent="0.2">
      <c r="F92" s="16"/>
    </row>
    <row r="93" spans="6:6" x14ac:dyDescent="0.2">
      <c r="F93" s="16"/>
    </row>
    <row r="94" spans="6:6" x14ac:dyDescent="0.2">
      <c r="F94" s="16"/>
    </row>
    <row r="95" spans="6:6" x14ac:dyDescent="0.2">
      <c r="F95" s="16"/>
    </row>
    <row r="96" spans="6:6" x14ac:dyDescent="0.2">
      <c r="F96" s="16"/>
    </row>
    <row r="97" spans="6:6" x14ac:dyDescent="0.2">
      <c r="F97" s="16"/>
    </row>
    <row r="98" spans="6:6" x14ac:dyDescent="0.2">
      <c r="F98" s="16"/>
    </row>
    <row r="99" spans="6:6" x14ac:dyDescent="0.2">
      <c r="F99" s="16"/>
    </row>
    <row r="100" spans="6:6" x14ac:dyDescent="0.2">
      <c r="F100" s="16"/>
    </row>
    <row r="101" spans="6:6" x14ac:dyDescent="0.2">
      <c r="F101" s="16"/>
    </row>
    <row r="102" spans="6:6" x14ac:dyDescent="0.2">
      <c r="F102" s="16"/>
    </row>
    <row r="103" spans="6:6" x14ac:dyDescent="0.2">
      <c r="F103" s="16"/>
    </row>
    <row r="104" spans="6:6" x14ac:dyDescent="0.2">
      <c r="F104" s="16"/>
    </row>
    <row r="105" spans="6:6" x14ac:dyDescent="0.2">
      <c r="F105" s="16"/>
    </row>
    <row r="106" spans="6:6" x14ac:dyDescent="0.2">
      <c r="F106" s="16"/>
    </row>
    <row r="107" spans="6:6" x14ac:dyDescent="0.2">
      <c r="F107" s="16"/>
    </row>
    <row r="108" spans="6:6" x14ac:dyDescent="0.2">
      <c r="F108" s="16"/>
    </row>
    <row r="109" spans="6:6" x14ac:dyDescent="0.2">
      <c r="F109" s="16"/>
    </row>
    <row r="110" spans="6:6" x14ac:dyDescent="0.2">
      <c r="F110" s="16"/>
    </row>
    <row r="111" spans="6:6" x14ac:dyDescent="0.2">
      <c r="F111" s="16"/>
    </row>
    <row r="112" spans="6:6" x14ac:dyDescent="0.2">
      <c r="F112" s="16"/>
    </row>
    <row r="113" spans="6:6" x14ac:dyDescent="0.2">
      <c r="F113" s="16"/>
    </row>
    <row r="114" spans="6:6" x14ac:dyDescent="0.2">
      <c r="F114" s="16"/>
    </row>
    <row r="115" spans="6:6" x14ac:dyDescent="0.2">
      <c r="F115" s="16"/>
    </row>
    <row r="116" spans="6:6" x14ac:dyDescent="0.2">
      <c r="F116" s="16"/>
    </row>
    <row r="117" spans="6:6" x14ac:dyDescent="0.2">
      <c r="F117" s="16"/>
    </row>
    <row r="118" spans="6:6" x14ac:dyDescent="0.2">
      <c r="F118" s="16"/>
    </row>
    <row r="119" spans="6:6" x14ac:dyDescent="0.2">
      <c r="F119" s="16"/>
    </row>
    <row r="120" spans="6:6" x14ac:dyDescent="0.2">
      <c r="F120" s="16"/>
    </row>
    <row r="121" spans="6:6" x14ac:dyDescent="0.2">
      <c r="F121" s="16"/>
    </row>
    <row r="122" spans="6:6" x14ac:dyDescent="0.2">
      <c r="F122" s="16"/>
    </row>
    <row r="123" spans="6:6" x14ac:dyDescent="0.2">
      <c r="F123" s="16"/>
    </row>
    <row r="124" spans="6:6" x14ac:dyDescent="0.2">
      <c r="F124" s="16"/>
    </row>
    <row r="125" spans="6:6" x14ac:dyDescent="0.2">
      <c r="F125" s="16"/>
    </row>
    <row r="126" spans="6:6" x14ac:dyDescent="0.2">
      <c r="F126" s="16"/>
    </row>
    <row r="127" spans="6:6" x14ac:dyDescent="0.2">
      <c r="F127" s="16"/>
    </row>
    <row r="128" spans="6:6" x14ac:dyDescent="0.2">
      <c r="F128" s="16"/>
    </row>
    <row r="129" spans="6:6" x14ac:dyDescent="0.2">
      <c r="F129" s="16"/>
    </row>
    <row r="130" spans="6:6" x14ac:dyDescent="0.2">
      <c r="F130" s="16"/>
    </row>
    <row r="131" spans="6:6" x14ac:dyDescent="0.2">
      <c r="F131" s="16"/>
    </row>
    <row r="132" spans="6:6" x14ac:dyDescent="0.2">
      <c r="F132" s="16"/>
    </row>
    <row r="133" spans="6:6" x14ac:dyDescent="0.2">
      <c r="F133" s="16"/>
    </row>
    <row r="134" spans="6:6" x14ac:dyDescent="0.2">
      <c r="F134" s="16"/>
    </row>
    <row r="135" spans="6:6" x14ac:dyDescent="0.2">
      <c r="F135" s="16"/>
    </row>
    <row r="136" spans="6:6" x14ac:dyDescent="0.2">
      <c r="F136" s="16"/>
    </row>
    <row r="137" spans="6:6" x14ac:dyDescent="0.2">
      <c r="F137" s="16"/>
    </row>
    <row r="138" spans="6:6" x14ac:dyDescent="0.2">
      <c r="F138" s="16"/>
    </row>
    <row r="139" spans="6:6" x14ac:dyDescent="0.2">
      <c r="F139" s="16"/>
    </row>
    <row r="140" spans="6:6" x14ac:dyDescent="0.2">
      <c r="F140" s="16"/>
    </row>
    <row r="141" spans="6:6" x14ac:dyDescent="0.2">
      <c r="F141" s="16"/>
    </row>
    <row r="142" spans="6:6" x14ac:dyDescent="0.2">
      <c r="F142" s="16"/>
    </row>
    <row r="143" spans="6:6" x14ac:dyDescent="0.2">
      <c r="F143" s="16"/>
    </row>
    <row r="144" spans="6:6" x14ac:dyDescent="0.2">
      <c r="F144" s="16"/>
    </row>
    <row r="145" spans="6:6" x14ac:dyDescent="0.2">
      <c r="F145" s="16"/>
    </row>
    <row r="146" spans="6:6" x14ac:dyDescent="0.2">
      <c r="F146" s="16"/>
    </row>
    <row r="147" spans="6:6" x14ac:dyDescent="0.2">
      <c r="F147" s="16"/>
    </row>
    <row r="148" spans="6:6" x14ac:dyDescent="0.2">
      <c r="F148" s="16"/>
    </row>
    <row r="149" spans="6:6" x14ac:dyDescent="0.2">
      <c r="F149" s="16"/>
    </row>
    <row r="150" spans="6:6" x14ac:dyDescent="0.2">
      <c r="F150" s="16"/>
    </row>
    <row r="151" spans="6:6" x14ac:dyDescent="0.2">
      <c r="F151" s="16"/>
    </row>
    <row r="152" spans="6:6" x14ac:dyDescent="0.2">
      <c r="F152" s="16"/>
    </row>
    <row r="153" spans="6:6" x14ac:dyDescent="0.2">
      <c r="F153" s="16"/>
    </row>
    <row r="154" spans="6:6" x14ac:dyDescent="0.2">
      <c r="F154" s="16"/>
    </row>
    <row r="155" spans="6:6" x14ac:dyDescent="0.2">
      <c r="F155" s="16"/>
    </row>
    <row r="156" spans="6:6" x14ac:dyDescent="0.2">
      <c r="F156" s="16"/>
    </row>
    <row r="157" spans="6:6" x14ac:dyDescent="0.2">
      <c r="F157" s="16"/>
    </row>
    <row r="158" spans="6:6" x14ac:dyDescent="0.2">
      <c r="F158" s="16"/>
    </row>
    <row r="159" spans="6:6" x14ac:dyDescent="0.2">
      <c r="F159" s="16"/>
    </row>
    <row r="160" spans="6:6" x14ac:dyDescent="0.2">
      <c r="F160" s="16"/>
    </row>
    <row r="161" spans="6:6" x14ac:dyDescent="0.2">
      <c r="F161" s="16"/>
    </row>
    <row r="162" spans="6:6" x14ac:dyDescent="0.2">
      <c r="F162" s="16"/>
    </row>
    <row r="163" spans="6:6" x14ac:dyDescent="0.2">
      <c r="F163" s="16"/>
    </row>
    <row r="164" spans="6:6" x14ac:dyDescent="0.2">
      <c r="F164" s="16"/>
    </row>
    <row r="165" spans="6:6" x14ac:dyDescent="0.2">
      <c r="F165" s="16"/>
    </row>
    <row r="166" spans="6:6" x14ac:dyDescent="0.2">
      <c r="F166" s="16"/>
    </row>
    <row r="167" spans="6:6" x14ac:dyDescent="0.2">
      <c r="F167" s="16"/>
    </row>
    <row r="168" spans="6:6" x14ac:dyDescent="0.2">
      <c r="F168" s="16"/>
    </row>
    <row r="169" spans="6:6" x14ac:dyDescent="0.2">
      <c r="F169" s="16"/>
    </row>
    <row r="170" spans="6:6" x14ac:dyDescent="0.2">
      <c r="F170" s="16"/>
    </row>
    <row r="171" spans="6:6" x14ac:dyDescent="0.2">
      <c r="F171" s="16"/>
    </row>
    <row r="172" spans="6:6" x14ac:dyDescent="0.2">
      <c r="F172" s="16"/>
    </row>
    <row r="173" spans="6:6" x14ac:dyDescent="0.2">
      <c r="F173" s="16"/>
    </row>
    <row r="174" spans="6:6" x14ac:dyDescent="0.2">
      <c r="F174" s="16"/>
    </row>
    <row r="175" spans="6:6" x14ac:dyDescent="0.2">
      <c r="F175" s="16"/>
    </row>
    <row r="176" spans="6:6" x14ac:dyDescent="0.2">
      <c r="F176" s="16"/>
    </row>
    <row r="177" spans="6:6" x14ac:dyDescent="0.2">
      <c r="F177" s="16"/>
    </row>
    <row r="178" spans="6:6" x14ac:dyDescent="0.2">
      <c r="F178" s="16"/>
    </row>
    <row r="179" spans="6:6" x14ac:dyDescent="0.2">
      <c r="F179" s="16"/>
    </row>
    <row r="180" spans="6:6" x14ac:dyDescent="0.2">
      <c r="F180" s="16"/>
    </row>
    <row r="181" spans="6:6" x14ac:dyDescent="0.2">
      <c r="F181" s="16"/>
    </row>
    <row r="182" spans="6:6" x14ac:dyDescent="0.2">
      <c r="F182" s="16"/>
    </row>
    <row r="183" spans="6:6" x14ac:dyDescent="0.2">
      <c r="F183" s="16"/>
    </row>
    <row r="184" spans="6:6" x14ac:dyDescent="0.2">
      <c r="F184" s="16"/>
    </row>
    <row r="185" spans="6:6" x14ac:dyDescent="0.2">
      <c r="F185" s="16"/>
    </row>
    <row r="186" spans="6:6" x14ac:dyDescent="0.2">
      <c r="F186" s="16"/>
    </row>
    <row r="187" spans="6:6" x14ac:dyDescent="0.2">
      <c r="F187" s="16"/>
    </row>
    <row r="188" spans="6:6" x14ac:dyDescent="0.2">
      <c r="F188" s="16"/>
    </row>
    <row r="189" spans="6:6" x14ac:dyDescent="0.2">
      <c r="F189" s="16"/>
    </row>
    <row r="190" spans="6:6" x14ac:dyDescent="0.2">
      <c r="F190" s="16"/>
    </row>
    <row r="191" spans="6:6" x14ac:dyDescent="0.2">
      <c r="F191" s="16"/>
    </row>
    <row r="192" spans="6:6" x14ac:dyDescent="0.2">
      <c r="F192" s="16"/>
    </row>
    <row r="193" spans="6:6" x14ac:dyDescent="0.2">
      <c r="F193" s="16"/>
    </row>
    <row r="194" spans="6:6" x14ac:dyDescent="0.2">
      <c r="F194" s="16"/>
    </row>
    <row r="195" spans="6:6" x14ac:dyDescent="0.2">
      <c r="F195" s="16"/>
    </row>
    <row r="196" spans="6:6" x14ac:dyDescent="0.2">
      <c r="F196" s="16"/>
    </row>
    <row r="197" spans="6:6" x14ac:dyDescent="0.2">
      <c r="F197" s="16"/>
    </row>
    <row r="198" spans="6:6" x14ac:dyDescent="0.2">
      <c r="F198" s="16"/>
    </row>
    <row r="199" spans="6:6" x14ac:dyDescent="0.2">
      <c r="F199" s="16"/>
    </row>
    <row r="200" spans="6:6" x14ac:dyDescent="0.2">
      <c r="F200" s="16"/>
    </row>
    <row r="201" spans="6:6" x14ac:dyDescent="0.2">
      <c r="F201" s="16"/>
    </row>
    <row r="202" spans="6:6" x14ac:dyDescent="0.2">
      <c r="F202" s="16"/>
    </row>
    <row r="203" spans="6:6" x14ac:dyDescent="0.2">
      <c r="F203" s="16"/>
    </row>
    <row r="204" spans="6:6" x14ac:dyDescent="0.2">
      <c r="F204" s="16"/>
    </row>
    <row r="205" spans="6:6" x14ac:dyDescent="0.2">
      <c r="F205" s="16"/>
    </row>
    <row r="206" spans="6:6" x14ac:dyDescent="0.2">
      <c r="F206" s="16"/>
    </row>
    <row r="207" spans="6:6" x14ac:dyDescent="0.2">
      <c r="F207" s="16"/>
    </row>
    <row r="208" spans="6:6" x14ac:dyDescent="0.2">
      <c r="F208" s="16"/>
    </row>
    <row r="209" spans="6:6" x14ac:dyDescent="0.2">
      <c r="F209" s="16"/>
    </row>
    <row r="210" spans="6:6" x14ac:dyDescent="0.2">
      <c r="F210" s="16"/>
    </row>
    <row r="211" spans="6:6" x14ac:dyDescent="0.2">
      <c r="F211" s="16"/>
    </row>
    <row r="212" spans="6:6" x14ac:dyDescent="0.2">
      <c r="F212" s="16"/>
    </row>
    <row r="213" spans="6:6" x14ac:dyDescent="0.2">
      <c r="F213" s="16"/>
    </row>
    <row r="214" spans="6:6" x14ac:dyDescent="0.2">
      <c r="F214" s="16"/>
    </row>
    <row r="215" spans="6:6" x14ac:dyDescent="0.2">
      <c r="F215" s="16"/>
    </row>
    <row r="216" spans="6:6" x14ac:dyDescent="0.2">
      <c r="F216" s="16"/>
    </row>
    <row r="217" spans="6:6" x14ac:dyDescent="0.2">
      <c r="F217" s="16"/>
    </row>
    <row r="218" spans="6:6" x14ac:dyDescent="0.2">
      <c r="F218" s="16"/>
    </row>
    <row r="219" spans="6:6" x14ac:dyDescent="0.2">
      <c r="F219" s="16"/>
    </row>
    <row r="220" spans="6:6" x14ac:dyDescent="0.2">
      <c r="F220" s="16"/>
    </row>
    <row r="221" spans="6:6" x14ac:dyDescent="0.2">
      <c r="F221" s="16"/>
    </row>
    <row r="222" spans="6:6" x14ac:dyDescent="0.2">
      <c r="F222" s="16"/>
    </row>
    <row r="223" spans="6:6" x14ac:dyDescent="0.2">
      <c r="F223" s="16"/>
    </row>
    <row r="224" spans="6:6" x14ac:dyDescent="0.2">
      <c r="F224" s="16"/>
    </row>
    <row r="225" spans="6:6" x14ac:dyDescent="0.2">
      <c r="F225" s="16"/>
    </row>
    <row r="226" spans="6:6" x14ac:dyDescent="0.2">
      <c r="F226" s="16"/>
    </row>
    <row r="227" spans="6:6" x14ac:dyDescent="0.2">
      <c r="F227" s="16"/>
    </row>
    <row r="228" spans="6:6" x14ac:dyDescent="0.2">
      <c r="F228" s="16"/>
    </row>
    <row r="229" spans="6:6" x14ac:dyDescent="0.2">
      <c r="F229" s="16"/>
    </row>
    <row r="230" spans="6:6" x14ac:dyDescent="0.2">
      <c r="F230" s="16"/>
    </row>
    <row r="231" spans="6:6" x14ac:dyDescent="0.2">
      <c r="F231" s="16"/>
    </row>
    <row r="232" spans="6:6" x14ac:dyDescent="0.2">
      <c r="F232" s="16"/>
    </row>
    <row r="233" spans="6:6" x14ac:dyDescent="0.2">
      <c r="F233" s="16"/>
    </row>
    <row r="234" spans="6:6" x14ac:dyDescent="0.2">
      <c r="F234" s="16"/>
    </row>
    <row r="235" spans="6:6" x14ac:dyDescent="0.2">
      <c r="F235" s="16"/>
    </row>
    <row r="236" spans="6:6" x14ac:dyDescent="0.2">
      <c r="F236" s="16"/>
    </row>
    <row r="237" spans="6:6" x14ac:dyDescent="0.2">
      <c r="F237" s="16"/>
    </row>
    <row r="238" spans="6:6" x14ac:dyDescent="0.2">
      <c r="F238" s="16"/>
    </row>
    <row r="239" spans="6:6" x14ac:dyDescent="0.2">
      <c r="F239" s="16"/>
    </row>
    <row r="240" spans="6:6" x14ac:dyDescent="0.2">
      <c r="F240" s="16"/>
    </row>
    <row r="241" spans="6:6" x14ac:dyDescent="0.2">
      <c r="F241" s="16"/>
    </row>
    <row r="242" spans="6:6" x14ac:dyDescent="0.2">
      <c r="F242" s="16"/>
    </row>
    <row r="243" spans="6:6" x14ac:dyDescent="0.2">
      <c r="F243" s="16"/>
    </row>
    <row r="244" spans="6:6" x14ac:dyDescent="0.2">
      <c r="F244" s="16"/>
    </row>
    <row r="245" spans="6:6" x14ac:dyDescent="0.2">
      <c r="F245" s="16"/>
    </row>
    <row r="246" spans="6:6" x14ac:dyDescent="0.2">
      <c r="F246" s="16"/>
    </row>
    <row r="247" spans="6:6" x14ac:dyDescent="0.2">
      <c r="F247" s="16"/>
    </row>
    <row r="248" spans="6:6" x14ac:dyDescent="0.2">
      <c r="F248" s="16"/>
    </row>
    <row r="249" spans="6:6" x14ac:dyDescent="0.2">
      <c r="F249" s="16"/>
    </row>
    <row r="250" spans="6:6" x14ac:dyDescent="0.2">
      <c r="F250" s="16"/>
    </row>
    <row r="251" spans="6:6" x14ac:dyDescent="0.2">
      <c r="F251" s="16"/>
    </row>
    <row r="252" spans="6:6" x14ac:dyDescent="0.2">
      <c r="F252" s="16"/>
    </row>
    <row r="253" spans="6:6" x14ac:dyDescent="0.2">
      <c r="F253" s="16"/>
    </row>
    <row r="254" spans="6:6" x14ac:dyDescent="0.2">
      <c r="F254" s="16"/>
    </row>
    <row r="255" spans="6:6" x14ac:dyDescent="0.2">
      <c r="F255" s="16"/>
    </row>
    <row r="256" spans="6:6" x14ac:dyDescent="0.2">
      <c r="F256" s="16"/>
    </row>
    <row r="257" spans="6:6" x14ac:dyDescent="0.2">
      <c r="F257" s="16"/>
    </row>
    <row r="258" spans="6:6" x14ac:dyDescent="0.2">
      <c r="F258" s="16"/>
    </row>
    <row r="259" spans="6:6" x14ac:dyDescent="0.2">
      <c r="F259" s="16"/>
    </row>
    <row r="260" spans="6:6" x14ac:dyDescent="0.2">
      <c r="F260" s="16"/>
    </row>
    <row r="261" spans="6:6" x14ac:dyDescent="0.2">
      <c r="F261" s="16"/>
    </row>
    <row r="262" spans="6:6" x14ac:dyDescent="0.2">
      <c r="F262" s="16"/>
    </row>
    <row r="263" spans="6:6" x14ac:dyDescent="0.2">
      <c r="F263" s="16"/>
    </row>
    <row r="264" spans="6:6" x14ac:dyDescent="0.2">
      <c r="F264" s="16"/>
    </row>
    <row r="265" spans="6:6" x14ac:dyDescent="0.2">
      <c r="F265" s="16"/>
    </row>
    <row r="266" spans="6:6" x14ac:dyDescent="0.2">
      <c r="F266" s="16"/>
    </row>
    <row r="267" spans="6:6" x14ac:dyDescent="0.2">
      <c r="F267" s="16"/>
    </row>
    <row r="268" spans="6:6" x14ac:dyDescent="0.2">
      <c r="F268" s="16"/>
    </row>
    <row r="269" spans="6:6" x14ac:dyDescent="0.2">
      <c r="F269" s="16"/>
    </row>
    <row r="270" spans="6:6" x14ac:dyDescent="0.2">
      <c r="F270" s="16"/>
    </row>
    <row r="271" spans="6:6" x14ac:dyDescent="0.2">
      <c r="F271" s="16"/>
    </row>
    <row r="272" spans="6:6" x14ac:dyDescent="0.2">
      <c r="F272" s="16"/>
    </row>
    <row r="273" spans="6:6" x14ac:dyDescent="0.2">
      <c r="F273" s="16"/>
    </row>
    <row r="274" spans="6:6" x14ac:dyDescent="0.2">
      <c r="F274" s="16"/>
    </row>
    <row r="275" spans="6:6" x14ac:dyDescent="0.2">
      <c r="F275" s="16"/>
    </row>
    <row r="276" spans="6:6" x14ac:dyDescent="0.2">
      <c r="F276" s="16"/>
    </row>
    <row r="277" spans="6:6" x14ac:dyDescent="0.2">
      <c r="F277" s="16"/>
    </row>
    <row r="278" spans="6:6" x14ac:dyDescent="0.2">
      <c r="F278" s="16"/>
    </row>
    <row r="279" spans="6:6" x14ac:dyDescent="0.2">
      <c r="F279" s="16"/>
    </row>
    <row r="280" spans="6:6" x14ac:dyDescent="0.2">
      <c r="F280" s="16"/>
    </row>
    <row r="281" spans="6:6" x14ac:dyDescent="0.2">
      <c r="F281" s="16"/>
    </row>
    <row r="282" spans="6:6" x14ac:dyDescent="0.2">
      <c r="F282" s="16"/>
    </row>
    <row r="283" spans="6:6" x14ac:dyDescent="0.2">
      <c r="F283" s="16"/>
    </row>
    <row r="284" spans="6:6" x14ac:dyDescent="0.2">
      <c r="F284" s="16"/>
    </row>
    <row r="285" spans="6:6" x14ac:dyDescent="0.2">
      <c r="F285" s="16"/>
    </row>
    <row r="286" spans="6:6" x14ac:dyDescent="0.2">
      <c r="F286" s="16"/>
    </row>
    <row r="287" spans="6:6" x14ac:dyDescent="0.2">
      <c r="F287" s="16"/>
    </row>
    <row r="288" spans="6:6" x14ac:dyDescent="0.2">
      <c r="F288" s="16"/>
    </row>
    <row r="289" spans="6:6" x14ac:dyDescent="0.2">
      <c r="F289" s="16"/>
    </row>
    <row r="290" spans="6:6" x14ac:dyDescent="0.2">
      <c r="F290" s="16"/>
    </row>
    <row r="291" spans="6:6" x14ac:dyDescent="0.2">
      <c r="F291" s="16"/>
    </row>
    <row r="292" spans="6:6" x14ac:dyDescent="0.2">
      <c r="F292" s="16"/>
    </row>
    <row r="293" spans="6:6" x14ac:dyDescent="0.2">
      <c r="F293" s="16"/>
    </row>
    <row r="294" spans="6:6" x14ac:dyDescent="0.2">
      <c r="F294" s="16"/>
    </row>
    <row r="295" spans="6:6" x14ac:dyDescent="0.2">
      <c r="F295" s="16"/>
    </row>
    <row r="296" spans="6:6" x14ac:dyDescent="0.2">
      <c r="F296" s="16"/>
    </row>
    <row r="297" spans="6:6" x14ac:dyDescent="0.2">
      <c r="F297" s="16"/>
    </row>
    <row r="298" spans="6:6" x14ac:dyDescent="0.2">
      <c r="F298" s="16"/>
    </row>
    <row r="299" spans="6:6" x14ac:dyDescent="0.2">
      <c r="F299" s="16"/>
    </row>
    <row r="300" spans="6:6" x14ac:dyDescent="0.2">
      <c r="F300" s="16"/>
    </row>
    <row r="301" spans="6:6" x14ac:dyDescent="0.2">
      <c r="F301" s="16"/>
    </row>
    <row r="302" spans="6:6" x14ac:dyDescent="0.2">
      <c r="F302" s="16"/>
    </row>
    <row r="303" spans="6:6" x14ac:dyDescent="0.2">
      <c r="F303" s="16"/>
    </row>
    <row r="304" spans="6:6" x14ac:dyDescent="0.2">
      <c r="F304" s="16"/>
    </row>
    <row r="305" spans="6:6" x14ac:dyDescent="0.2">
      <c r="F305" s="16"/>
    </row>
    <row r="306" spans="6:6" x14ac:dyDescent="0.2">
      <c r="F306" s="16"/>
    </row>
    <row r="307" spans="6:6" x14ac:dyDescent="0.2">
      <c r="F307" s="16"/>
    </row>
    <row r="308" spans="6:6" x14ac:dyDescent="0.2">
      <c r="F308" s="16"/>
    </row>
    <row r="309" spans="6:6" x14ac:dyDescent="0.2">
      <c r="F309" s="16"/>
    </row>
    <row r="310" spans="6:6" x14ac:dyDescent="0.2">
      <c r="F310" s="16"/>
    </row>
    <row r="311" spans="6:6" x14ac:dyDescent="0.2">
      <c r="F311" s="16"/>
    </row>
    <row r="312" spans="6:6" x14ac:dyDescent="0.2">
      <c r="F312" s="16"/>
    </row>
    <row r="313" spans="6:6" x14ac:dyDescent="0.2">
      <c r="F313" s="16"/>
    </row>
    <row r="314" spans="6:6" x14ac:dyDescent="0.2">
      <c r="F314" s="16"/>
    </row>
    <row r="315" spans="6:6" x14ac:dyDescent="0.2">
      <c r="F315" s="16"/>
    </row>
    <row r="316" spans="6:6" x14ac:dyDescent="0.2">
      <c r="F316" s="16"/>
    </row>
    <row r="317" spans="6:6" x14ac:dyDescent="0.2">
      <c r="F317" s="16"/>
    </row>
    <row r="318" spans="6:6" x14ac:dyDescent="0.2">
      <c r="F318" s="16"/>
    </row>
    <row r="319" spans="6:6" x14ac:dyDescent="0.2">
      <c r="F319" s="16"/>
    </row>
    <row r="320" spans="6:6" x14ac:dyDescent="0.2">
      <c r="F320" s="16"/>
    </row>
    <row r="321" spans="6:6" x14ac:dyDescent="0.2">
      <c r="F321" s="16"/>
    </row>
    <row r="322" spans="6:6" x14ac:dyDescent="0.2">
      <c r="F322" s="16"/>
    </row>
    <row r="323" spans="6:6" x14ac:dyDescent="0.2">
      <c r="F323" s="16"/>
    </row>
    <row r="324" spans="6:6" x14ac:dyDescent="0.2">
      <c r="F324" s="16"/>
    </row>
    <row r="325" spans="6:6" x14ac:dyDescent="0.2">
      <c r="F325" s="16"/>
    </row>
    <row r="326" spans="6:6" x14ac:dyDescent="0.2">
      <c r="F326" s="16"/>
    </row>
    <row r="327" spans="6:6" x14ac:dyDescent="0.2">
      <c r="F327" s="16"/>
    </row>
    <row r="328" spans="6:6" x14ac:dyDescent="0.2">
      <c r="F328" s="16"/>
    </row>
    <row r="329" spans="6:6" x14ac:dyDescent="0.2">
      <c r="F329" s="16"/>
    </row>
    <row r="330" spans="6:6" x14ac:dyDescent="0.2">
      <c r="F330" s="16"/>
    </row>
    <row r="331" spans="6:6" x14ac:dyDescent="0.2">
      <c r="F331" s="16"/>
    </row>
    <row r="332" spans="6:6" x14ac:dyDescent="0.2">
      <c r="F332" s="16"/>
    </row>
    <row r="333" spans="6:6" x14ac:dyDescent="0.2">
      <c r="F333" s="16"/>
    </row>
    <row r="334" spans="6:6" x14ac:dyDescent="0.2">
      <c r="F334" s="16"/>
    </row>
    <row r="335" spans="6:6" x14ac:dyDescent="0.2">
      <c r="F335" s="16"/>
    </row>
    <row r="336" spans="6:6" x14ac:dyDescent="0.2">
      <c r="F336" s="16"/>
    </row>
    <row r="337" spans="6:6" x14ac:dyDescent="0.2">
      <c r="F337" s="16"/>
    </row>
    <row r="338" spans="6:6" x14ac:dyDescent="0.2">
      <c r="F338" s="16"/>
    </row>
    <row r="339" spans="6:6" x14ac:dyDescent="0.2">
      <c r="F339" s="16"/>
    </row>
    <row r="340" spans="6:6" x14ac:dyDescent="0.2">
      <c r="F340" s="16"/>
    </row>
    <row r="341" spans="6:6" x14ac:dyDescent="0.2">
      <c r="F341" s="16"/>
    </row>
    <row r="342" spans="6:6" x14ac:dyDescent="0.2">
      <c r="F342" s="16"/>
    </row>
    <row r="343" spans="6:6" x14ac:dyDescent="0.2">
      <c r="F343" s="16"/>
    </row>
    <row r="344" spans="6:6" x14ac:dyDescent="0.2">
      <c r="F344" s="16"/>
    </row>
    <row r="345" spans="6:6" x14ac:dyDescent="0.2">
      <c r="F345" s="16"/>
    </row>
    <row r="346" spans="6:6" x14ac:dyDescent="0.2">
      <c r="F346" s="16"/>
    </row>
    <row r="347" spans="6:6" x14ac:dyDescent="0.2">
      <c r="F347" s="16"/>
    </row>
    <row r="348" spans="6:6" x14ac:dyDescent="0.2">
      <c r="F348" s="16"/>
    </row>
    <row r="349" spans="6:6" x14ac:dyDescent="0.2">
      <c r="F349" s="16"/>
    </row>
    <row r="350" spans="6:6" x14ac:dyDescent="0.2">
      <c r="F350" s="16"/>
    </row>
    <row r="351" spans="6:6" x14ac:dyDescent="0.2">
      <c r="F351" s="16"/>
    </row>
    <row r="352" spans="6:6" x14ac:dyDescent="0.2">
      <c r="F352" s="16"/>
    </row>
    <row r="353" spans="6:6" x14ac:dyDescent="0.2">
      <c r="F353" s="16"/>
    </row>
    <row r="354" spans="6:6" x14ac:dyDescent="0.2">
      <c r="F354" s="16"/>
    </row>
    <row r="355" spans="6:6" x14ac:dyDescent="0.2">
      <c r="F355" s="16"/>
    </row>
    <row r="356" spans="6:6" x14ac:dyDescent="0.2">
      <c r="F356" s="16"/>
    </row>
    <row r="357" spans="6:6" x14ac:dyDescent="0.2">
      <c r="F357" s="16"/>
    </row>
    <row r="358" spans="6:6" x14ac:dyDescent="0.2">
      <c r="F358" s="16"/>
    </row>
    <row r="359" spans="6:6" x14ac:dyDescent="0.2">
      <c r="F359" s="16"/>
    </row>
    <row r="360" spans="6:6" x14ac:dyDescent="0.2">
      <c r="F360" s="16"/>
    </row>
    <row r="361" spans="6:6" x14ac:dyDescent="0.2">
      <c r="F361" s="16"/>
    </row>
    <row r="362" spans="6:6" x14ac:dyDescent="0.2">
      <c r="F362" s="16"/>
    </row>
    <row r="363" spans="6:6" x14ac:dyDescent="0.2">
      <c r="F363" s="16"/>
    </row>
    <row r="364" spans="6:6" x14ac:dyDescent="0.2">
      <c r="F364" s="16"/>
    </row>
    <row r="365" spans="6:6" x14ac:dyDescent="0.2">
      <c r="F365" s="16"/>
    </row>
    <row r="366" spans="6:6" x14ac:dyDescent="0.2">
      <c r="F366" s="16"/>
    </row>
    <row r="367" spans="6:6" x14ac:dyDescent="0.2">
      <c r="F367" s="16"/>
    </row>
    <row r="368" spans="6:6" x14ac:dyDescent="0.2">
      <c r="F368" s="16"/>
    </row>
    <row r="369" spans="6:6" x14ac:dyDescent="0.2">
      <c r="F369" s="16"/>
    </row>
    <row r="370" spans="6:6" x14ac:dyDescent="0.2">
      <c r="F370" s="16"/>
    </row>
    <row r="371" spans="6:6" x14ac:dyDescent="0.2">
      <c r="F371" s="16"/>
    </row>
    <row r="372" spans="6:6" x14ac:dyDescent="0.2">
      <c r="F372" s="16"/>
    </row>
    <row r="373" spans="6:6" x14ac:dyDescent="0.2">
      <c r="F373" s="16"/>
    </row>
    <row r="374" spans="6:6" x14ac:dyDescent="0.2">
      <c r="F374" s="16"/>
    </row>
    <row r="375" spans="6:6" x14ac:dyDescent="0.2">
      <c r="F375" s="16"/>
    </row>
    <row r="376" spans="6:6" x14ac:dyDescent="0.2">
      <c r="F376" s="16"/>
    </row>
    <row r="377" spans="6:6" x14ac:dyDescent="0.2">
      <c r="F377" s="16"/>
    </row>
    <row r="378" spans="6:6" x14ac:dyDescent="0.2">
      <c r="F378" s="16"/>
    </row>
    <row r="379" spans="6:6" x14ac:dyDescent="0.2">
      <c r="F379" s="16"/>
    </row>
    <row r="380" spans="6:6" x14ac:dyDescent="0.2">
      <c r="F380" s="16"/>
    </row>
    <row r="381" spans="6:6" x14ac:dyDescent="0.2">
      <c r="F381" s="16"/>
    </row>
    <row r="382" spans="6:6" x14ac:dyDescent="0.2">
      <c r="F382" s="16"/>
    </row>
    <row r="383" spans="6:6" x14ac:dyDescent="0.2">
      <c r="F383" s="16"/>
    </row>
    <row r="384" spans="6:6" x14ac:dyDescent="0.2">
      <c r="F384" s="16"/>
    </row>
    <row r="385" spans="6:6" x14ac:dyDescent="0.2">
      <c r="F385" s="16"/>
    </row>
    <row r="386" spans="6:6" x14ac:dyDescent="0.2">
      <c r="F386" s="16"/>
    </row>
    <row r="387" spans="6:6" x14ac:dyDescent="0.2">
      <c r="F387" s="16"/>
    </row>
    <row r="388" spans="6:6" x14ac:dyDescent="0.2">
      <c r="F388" s="16"/>
    </row>
    <row r="389" spans="6:6" x14ac:dyDescent="0.2">
      <c r="F389" s="16"/>
    </row>
    <row r="390" spans="6:6" x14ac:dyDescent="0.2">
      <c r="F390" s="16"/>
    </row>
    <row r="391" spans="6:6" x14ac:dyDescent="0.2">
      <c r="F391" s="16"/>
    </row>
    <row r="392" spans="6:6" x14ac:dyDescent="0.2">
      <c r="F392" s="16"/>
    </row>
    <row r="393" spans="6:6" x14ac:dyDescent="0.2">
      <c r="F393" s="16"/>
    </row>
    <row r="394" spans="6:6" x14ac:dyDescent="0.2">
      <c r="F394" s="16"/>
    </row>
    <row r="395" spans="6:6" x14ac:dyDescent="0.2">
      <c r="F395" s="16"/>
    </row>
    <row r="396" spans="6:6" x14ac:dyDescent="0.2">
      <c r="F396" s="16"/>
    </row>
    <row r="397" spans="6:6" x14ac:dyDescent="0.2">
      <c r="F397" s="16"/>
    </row>
    <row r="398" spans="6:6" x14ac:dyDescent="0.2">
      <c r="F398" s="16"/>
    </row>
    <row r="399" spans="6:6" x14ac:dyDescent="0.2">
      <c r="F399" s="16"/>
    </row>
    <row r="400" spans="6:6" x14ac:dyDescent="0.2">
      <c r="F400" s="16"/>
    </row>
    <row r="401" spans="6:6" x14ac:dyDescent="0.2">
      <c r="F401" s="16"/>
    </row>
    <row r="402" spans="6:6" x14ac:dyDescent="0.2">
      <c r="F402" s="16"/>
    </row>
    <row r="403" spans="6:6" x14ac:dyDescent="0.2">
      <c r="F403" s="16"/>
    </row>
    <row r="404" spans="6:6" x14ac:dyDescent="0.2">
      <c r="F404" s="16"/>
    </row>
    <row r="405" spans="6:6" x14ac:dyDescent="0.2">
      <c r="F405" s="16"/>
    </row>
    <row r="406" spans="6:6" x14ac:dyDescent="0.2">
      <c r="F406" s="16"/>
    </row>
    <row r="407" spans="6:6" x14ac:dyDescent="0.2">
      <c r="F407" s="16"/>
    </row>
    <row r="408" spans="6:6" x14ac:dyDescent="0.2">
      <c r="F408" s="16"/>
    </row>
    <row r="409" spans="6:6" x14ac:dyDescent="0.2">
      <c r="F409" s="16"/>
    </row>
    <row r="410" spans="6:6" x14ac:dyDescent="0.2">
      <c r="F410" s="16"/>
    </row>
    <row r="411" spans="6:6" x14ac:dyDescent="0.2">
      <c r="F411" s="16"/>
    </row>
    <row r="412" spans="6:6" x14ac:dyDescent="0.2">
      <c r="F412" s="16"/>
    </row>
    <row r="413" spans="6:6" x14ac:dyDescent="0.2">
      <c r="F413" s="16"/>
    </row>
    <row r="414" spans="6:6" x14ac:dyDescent="0.2">
      <c r="F414" s="16"/>
    </row>
    <row r="415" spans="6:6" x14ac:dyDescent="0.2">
      <c r="F415" s="16"/>
    </row>
    <row r="416" spans="6:6" x14ac:dyDescent="0.2">
      <c r="F416" s="16"/>
    </row>
    <row r="417" spans="6:6" x14ac:dyDescent="0.2">
      <c r="F417" s="16"/>
    </row>
    <row r="418" spans="6:6" x14ac:dyDescent="0.2">
      <c r="F418" s="16"/>
    </row>
    <row r="419" spans="6:6" x14ac:dyDescent="0.2">
      <c r="F419" s="16"/>
    </row>
    <row r="420" spans="6:6" x14ac:dyDescent="0.2">
      <c r="F420" s="16"/>
    </row>
    <row r="421" spans="6:6" x14ac:dyDescent="0.2">
      <c r="F421" s="16"/>
    </row>
    <row r="422" spans="6:6" x14ac:dyDescent="0.2">
      <c r="F422" s="16"/>
    </row>
    <row r="423" spans="6:6" x14ac:dyDescent="0.2">
      <c r="F423" s="16"/>
    </row>
    <row r="424" spans="6:6" x14ac:dyDescent="0.2">
      <c r="F424" s="16"/>
    </row>
    <row r="425" spans="6:6" x14ac:dyDescent="0.2">
      <c r="F425" s="16"/>
    </row>
    <row r="426" spans="6:6" x14ac:dyDescent="0.2">
      <c r="F426" s="16"/>
    </row>
    <row r="427" spans="6:6" x14ac:dyDescent="0.2">
      <c r="F427" s="16"/>
    </row>
    <row r="428" spans="6:6" x14ac:dyDescent="0.2">
      <c r="F428" s="16"/>
    </row>
    <row r="429" spans="6:6" x14ac:dyDescent="0.2">
      <c r="F429" s="16"/>
    </row>
    <row r="430" spans="6:6" x14ac:dyDescent="0.2">
      <c r="F430" s="16"/>
    </row>
    <row r="431" spans="6:6" x14ac:dyDescent="0.2">
      <c r="F431" s="16"/>
    </row>
    <row r="432" spans="6:6" x14ac:dyDescent="0.2">
      <c r="F432" s="16"/>
    </row>
    <row r="433" spans="6:6" x14ac:dyDescent="0.2">
      <c r="F433" s="16"/>
    </row>
    <row r="434" spans="6:6" x14ac:dyDescent="0.2">
      <c r="F434" s="16"/>
    </row>
    <row r="435" spans="6:6" x14ac:dyDescent="0.2">
      <c r="F435" s="16"/>
    </row>
    <row r="436" spans="6:6" x14ac:dyDescent="0.2">
      <c r="F436" s="16"/>
    </row>
    <row r="437" spans="6:6" x14ac:dyDescent="0.2">
      <c r="F437" s="16"/>
    </row>
    <row r="438" spans="6:6" x14ac:dyDescent="0.2">
      <c r="F438" s="16"/>
    </row>
    <row r="439" spans="6:6" x14ac:dyDescent="0.2">
      <c r="F439" s="16"/>
    </row>
    <row r="440" spans="6:6" x14ac:dyDescent="0.2">
      <c r="F440" s="16"/>
    </row>
    <row r="441" spans="6:6" x14ac:dyDescent="0.2">
      <c r="F441" s="16"/>
    </row>
    <row r="442" spans="6:6" x14ac:dyDescent="0.2">
      <c r="F442" s="16"/>
    </row>
    <row r="443" spans="6:6" x14ac:dyDescent="0.2">
      <c r="F443" s="16"/>
    </row>
    <row r="444" spans="6:6" x14ac:dyDescent="0.2">
      <c r="F444" s="16"/>
    </row>
    <row r="445" spans="6:6" x14ac:dyDescent="0.2">
      <c r="F445" s="16"/>
    </row>
    <row r="446" spans="6:6" x14ac:dyDescent="0.2">
      <c r="F446" s="16"/>
    </row>
    <row r="447" spans="6:6" x14ac:dyDescent="0.2">
      <c r="F447" s="16"/>
    </row>
    <row r="448" spans="6:6" x14ac:dyDescent="0.2">
      <c r="F448" s="16"/>
    </row>
    <row r="449" spans="6:6" x14ac:dyDescent="0.2">
      <c r="F449" s="16"/>
    </row>
    <row r="450" spans="6:6" x14ac:dyDescent="0.2">
      <c r="F450" s="16"/>
    </row>
    <row r="451" spans="6:6" x14ac:dyDescent="0.2">
      <c r="F451" s="16"/>
    </row>
    <row r="452" spans="6:6" x14ac:dyDescent="0.2">
      <c r="F452" s="16"/>
    </row>
    <row r="453" spans="6:6" x14ac:dyDescent="0.2">
      <c r="F453" s="16"/>
    </row>
    <row r="454" spans="6:6" x14ac:dyDescent="0.2">
      <c r="F454" s="16"/>
    </row>
    <row r="455" spans="6:6" x14ac:dyDescent="0.2">
      <c r="F455" s="16"/>
    </row>
    <row r="456" spans="6:6" x14ac:dyDescent="0.2">
      <c r="F456" s="16"/>
    </row>
    <row r="457" spans="6:6" x14ac:dyDescent="0.2">
      <c r="F457" s="16"/>
    </row>
    <row r="458" spans="6:6" x14ac:dyDescent="0.2">
      <c r="F458" s="16"/>
    </row>
    <row r="459" spans="6:6" x14ac:dyDescent="0.2">
      <c r="F459" s="16"/>
    </row>
    <row r="460" spans="6:6" x14ac:dyDescent="0.2">
      <c r="F460" s="16"/>
    </row>
    <row r="461" spans="6:6" x14ac:dyDescent="0.2">
      <c r="F461" s="16"/>
    </row>
    <row r="462" spans="6:6" x14ac:dyDescent="0.2">
      <c r="F462" s="16"/>
    </row>
    <row r="463" spans="6:6" x14ac:dyDescent="0.2">
      <c r="F463" s="16"/>
    </row>
    <row r="464" spans="6:6" x14ac:dyDescent="0.2">
      <c r="F464" s="16"/>
    </row>
    <row r="465" spans="6:6" x14ac:dyDescent="0.2">
      <c r="F465" s="16"/>
    </row>
    <row r="466" spans="6:6" x14ac:dyDescent="0.2">
      <c r="F466" s="16"/>
    </row>
    <row r="467" spans="6:6" x14ac:dyDescent="0.2">
      <c r="F467" s="16"/>
    </row>
    <row r="468" spans="6:6" x14ac:dyDescent="0.2">
      <c r="F468" s="16"/>
    </row>
    <row r="469" spans="6:6" x14ac:dyDescent="0.2">
      <c r="F469" s="16"/>
    </row>
    <row r="470" spans="6:6" x14ac:dyDescent="0.2">
      <c r="F470" s="16"/>
    </row>
    <row r="471" spans="6:6" x14ac:dyDescent="0.2">
      <c r="F471" s="16"/>
    </row>
    <row r="472" spans="6:6" x14ac:dyDescent="0.2">
      <c r="F472" s="16"/>
    </row>
    <row r="473" spans="6:6" x14ac:dyDescent="0.2">
      <c r="F473" s="16"/>
    </row>
    <row r="474" spans="6:6" x14ac:dyDescent="0.2">
      <c r="F474" s="16"/>
    </row>
    <row r="475" spans="6:6" x14ac:dyDescent="0.2">
      <c r="F475" s="16"/>
    </row>
    <row r="476" spans="6:6" x14ac:dyDescent="0.2">
      <c r="F476" s="16"/>
    </row>
    <row r="477" spans="6:6" x14ac:dyDescent="0.2">
      <c r="F477" s="16"/>
    </row>
    <row r="478" spans="6:6" x14ac:dyDescent="0.2">
      <c r="F478" s="16"/>
    </row>
    <row r="479" spans="6:6" x14ac:dyDescent="0.2">
      <c r="F479" s="16"/>
    </row>
    <row r="480" spans="6:6" x14ac:dyDescent="0.2">
      <c r="F480" s="16"/>
    </row>
    <row r="481" spans="6:6" x14ac:dyDescent="0.2">
      <c r="F481" s="16"/>
    </row>
    <row r="482" spans="6:6" x14ac:dyDescent="0.2">
      <c r="F482" s="16"/>
    </row>
    <row r="483" spans="6:6" x14ac:dyDescent="0.2">
      <c r="F483" s="16"/>
    </row>
    <row r="484" spans="6:6" x14ac:dyDescent="0.2">
      <c r="F484" s="16"/>
    </row>
    <row r="485" spans="6:6" x14ac:dyDescent="0.2">
      <c r="F485" s="16"/>
    </row>
    <row r="486" spans="6:6" x14ac:dyDescent="0.2">
      <c r="F486" s="16"/>
    </row>
    <row r="487" spans="6:6" x14ac:dyDescent="0.2">
      <c r="F487" s="16"/>
    </row>
    <row r="488" spans="6:6" x14ac:dyDescent="0.2">
      <c r="F488" s="16"/>
    </row>
    <row r="489" spans="6:6" x14ac:dyDescent="0.2">
      <c r="F489" s="16"/>
    </row>
    <row r="490" spans="6:6" x14ac:dyDescent="0.2">
      <c r="F490" s="16"/>
    </row>
    <row r="491" spans="6:6" x14ac:dyDescent="0.2">
      <c r="F491" s="16"/>
    </row>
    <row r="492" spans="6:6" x14ac:dyDescent="0.2">
      <c r="F492" s="16"/>
    </row>
    <row r="493" spans="6:6" x14ac:dyDescent="0.2">
      <c r="F493" s="16"/>
    </row>
    <row r="494" spans="6:6" x14ac:dyDescent="0.2">
      <c r="F494" s="16"/>
    </row>
    <row r="495" spans="6:6" x14ac:dyDescent="0.2">
      <c r="F495" s="16"/>
    </row>
    <row r="496" spans="6:6" x14ac:dyDescent="0.2">
      <c r="F496" s="16"/>
    </row>
    <row r="497" spans="6:6" x14ac:dyDescent="0.2">
      <c r="F497" s="16"/>
    </row>
    <row r="498" spans="6:6" x14ac:dyDescent="0.2">
      <c r="F498" s="16"/>
    </row>
    <row r="499" spans="6:6" x14ac:dyDescent="0.2">
      <c r="F499" s="16"/>
    </row>
    <row r="500" spans="6:6" x14ac:dyDescent="0.2">
      <c r="F500" s="16"/>
    </row>
    <row r="501" spans="6:6" x14ac:dyDescent="0.2">
      <c r="F501" s="16"/>
    </row>
    <row r="502" spans="6:6" x14ac:dyDescent="0.2">
      <c r="F502" s="16"/>
    </row>
    <row r="503" spans="6:6" x14ac:dyDescent="0.2">
      <c r="F503" s="16"/>
    </row>
    <row r="504" spans="6:6" x14ac:dyDescent="0.2">
      <c r="F504" s="16"/>
    </row>
    <row r="505" spans="6:6" x14ac:dyDescent="0.2">
      <c r="F505" s="16"/>
    </row>
    <row r="506" spans="6:6" x14ac:dyDescent="0.2">
      <c r="F506" s="16"/>
    </row>
    <row r="507" spans="6:6" x14ac:dyDescent="0.2">
      <c r="F507" s="16"/>
    </row>
    <row r="508" spans="6:6" x14ac:dyDescent="0.2">
      <c r="F508" s="16"/>
    </row>
    <row r="509" spans="6:6" x14ac:dyDescent="0.2">
      <c r="F509" s="16"/>
    </row>
    <row r="510" spans="6:6" x14ac:dyDescent="0.2">
      <c r="F510" s="16"/>
    </row>
    <row r="511" spans="6:6" x14ac:dyDescent="0.2">
      <c r="F511" s="16"/>
    </row>
    <row r="512" spans="6:6" x14ac:dyDescent="0.2">
      <c r="F512" s="16"/>
    </row>
    <row r="513" spans="6:6" x14ac:dyDescent="0.2">
      <c r="F513" s="16"/>
    </row>
    <row r="514" spans="6:6" x14ac:dyDescent="0.2">
      <c r="F514" s="16"/>
    </row>
    <row r="515" spans="6:6" x14ac:dyDescent="0.2">
      <c r="F515" s="16"/>
    </row>
    <row r="516" spans="6:6" x14ac:dyDescent="0.2">
      <c r="F516" s="16"/>
    </row>
    <row r="517" spans="6:6" x14ac:dyDescent="0.2">
      <c r="F517" s="16"/>
    </row>
    <row r="518" spans="6:6" x14ac:dyDescent="0.2">
      <c r="F518" s="16"/>
    </row>
    <row r="519" spans="6:6" x14ac:dyDescent="0.2">
      <c r="F519" s="16"/>
    </row>
    <row r="520" spans="6:6" x14ac:dyDescent="0.2">
      <c r="F520" s="16"/>
    </row>
    <row r="521" spans="6:6" x14ac:dyDescent="0.2">
      <c r="F521" s="16"/>
    </row>
    <row r="522" spans="6:6" x14ac:dyDescent="0.2">
      <c r="F522" s="16"/>
    </row>
    <row r="523" spans="6:6" x14ac:dyDescent="0.2">
      <c r="F523" s="16"/>
    </row>
    <row r="524" spans="6:6" x14ac:dyDescent="0.2">
      <c r="F524" s="16"/>
    </row>
    <row r="525" spans="6:6" x14ac:dyDescent="0.2">
      <c r="F525" s="16"/>
    </row>
    <row r="526" spans="6:6" x14ac:dyDescent="0.2">
      <c r="F526" s="16"/>
    </row>
    <row r="527" spans="6:6" x14ac:dyDescent="0.2">
      <c r="F527" s="16"/>
    </row>
    <row r="528" spans="6:6" x14ac:dyDescent="0.2">
      <c r="F528" s="16"/>
    </row>
    <row r="529" spans="6:6" x14ac:dyDescent="0.2">
      <c r="F529" s="16"/>
    </row>
    <row r="530" spans="6:6" x14ac:dyDescent="0.2">
      <c r="F530" s="16"/>
    </row>
    <row r="531" spans="6:6" x14ac:dyDescent="0.2">
      <c r="F531" s="16"/>
    </row>
    <row r="532" spans="6:6" x14ac:dyDescent="0.2">
      <c r="F532" s="16"/>
    </row>
    <row r="533" spans="6:6" x14ac:dyDescent="0.2">
      <c r="F533" s="16"/>
    </row>
    <row r="534" spans="6:6" x14ac:dyDescent="0.2">
      <c r="F534" s="16"/>
    </row>
    <row r="535" spans="6:6" x14ac:dyDescent="0.2">
      <c r="F535" s="16"/>
    </row>
    <row r="536" spans="6:6" x14ac:dyDescent="0.2">
      <c r="F536" s="16"/>
    </row>
    <row r="537" spans="6:6" x14ac:dyDescent="0.2">
      <c r="F537" s="16"/>
    </row>
    <row r="538" spans="6:6" x14ac:dyDescent="0.2">
      <c r="F538" s="16"/>
    </row>
    <row r="539" spans="6:6" x14ac:dyDescent="0.2">
      <c r="F539" s="16"/>
    </row>
    <row r="540" spans="6:6" x14ac:dyDescent="0.2">
      <c r="F540" s="16"/>
    </row>
    <row r="541" spans="6:6" x14ac:dyDescent="0.2">
      <c r="F541" s="16"/>
    </row>
    <row r="542" spans="6:6" x14ac:dyDescent="0.2">
      <c r="F542" s="16"/>
    </row>
    <row r="543" spans="6:6" x14ac:dyDescent="0.2">
      <c r="F543" s="16"/>
    </row>
    <row r="544" spans="6:6" x14ac:dyDescent="0.2">
      <c r="F544" s="16"/>
    </row>
    <row r="545" spans="6:6" x14ac:dyDescent="0.2">
      <c r="F545" s="16"/>
    </row>
    <row r="546" spans="6:6" x14ac:dyDescent="0.2">
      <c r="F546" s="16"/>
    </row>
    <row r="547" spans="6:6" x14ac:dyDescent="0.2">
      <c r="F547" s="16"/>
    </row>
    <row r="548" spans="6:6" x14ac:dyDescent="0.2">
      <c r="F548" s="16"/>
    </row>
    <row r="549" spans="6:6" x14ac:dyDescent="0.2">
      <c r="F549" s="16"/>
    </row>
    <row r="550" spans="6:6" x14ac:dyDescent="0.2">
      <c r="F550" s="16"/>
    </row>
    <row r="551" spans="6:6" x14ac:dyDescent="0.2">
      <c r="F551" s="16"/>
    </row>
    <row r="552" spans="6:6" x14ac:dyDescent="0.2">
      <c r="F552" s="16"/>
    </row>
    <row r="553" spans="6:6" x14ac:dyDescent="0.2">
      <c r="F553" s="16"/>
    </row>
    <row r="554" spans="6:6" x14ac:dyDescent="0.2">
      <c r="F554" s="16"/>
    </row>
    <row r="555" spans="6:6" x14ac:dyDescent="0.2">
      <c r="F555" s="16"/>
    </row>
    <row r="556" spans="6:6" x14ac:dyDescent="0.2">
      <c r="F556" s="16"/>
    </row>
    <row r="557" spans="6:6" x14ac:dyDescent="0.2">
      <c r="F557" s="16"/>
    </row>
    <row r="558" spans="6:6" x14ac:dyDescent="0.2">
      <c r="F558" s="16"/>
    </row>
    <row r="559" spans="6:6" x14ac:dyDescent="0.2">
      <c r="F559" s="16"/>
    </row>
    <row r="560" spans="6:6" x14ac:dyDescent="0.2">
      <c r="F560" s="16"/>
    </row>
    <row r="561" spans="6:6" x14ac:dyDescent="0.2">
      <c r="F561" s="16"/>
    </row>
    <row r="562" spans="6:6" x14ac:dyDescent="0.2">
      <c r="F562" s="16"/>
    </row>
    <row r="563" spans="6:6" x14ac:dyDescent="0.2">
      <c r="F563" s="16"/>
    </row>
    <row r="564" spans="6:6" x14ac:dyDescent="0.2">
      <c r="F564" s="16"/>
    </row>
    <row r="565" spans="6:6" x14ac:dyDescent="0.2">
      <c r="F565" s="16"/>
    </row>
    <row r="566" spans="6:6" x14ac:dyDescent="0.2">
      <c r="F566" s="16"/>
    </row>
    <row r="567" spans="6:6" x14ac:dyDescent="0.2">
      <c r="F567" s="16"/>
    </row>
    <row r="568" spans="6:6" x14ac:dyDescent="0.2">
      <c r="F568" s="16"/>
    </row>
    <row r="569" spans="6:6" x14ac:dyDescent="0.2">
      <c r="F569" s="16"/>
    </row>
    <row r="570" spans="6:6" x14ac:dyDescent="0.2">
      <c r="F570" s="16"/>
    </row>
    <row r="571" spans="6:6" x14ac:dyDescent="0.2">
      <c r="F571" s="16"/>
    </row>
    <row r="572" spans="6:6" x14ac:dyDescent="0.2">
      <c r="F572" s="16"/>
    </row>
    <row r="573" spans="6:6" x14ac:dyDescent="0.2">
      <c r="F573" s="16"/>
    </row>
    <row r="574" spans="6:6" x14ac:dyDescent="0.2">
      <c r="F574" s="16"/>
    </row>
    <row r="575" spans="6:6" x14ac:dyDescent="0.2">
      <c r="F575" s="16"/>
    </row>
    <row r="576" spans="6:6" x14ac:dyDescent="0.2">
      <c r="F576" s="16"/>
    </row>
    <row r="577" spans="6:6" x14ac:dyDescent="0.2">
      <c r="F577" s="16"/>
    </row>
    <row r="578" spans="6:6" x14ac:dyDescent="0.2">
      <c r="F578" s="16"/>
    </row>
    <row r="579" spans="6:6" x14ac:dyDescent="0.2">
      <c r="F579" s="16"/>
    </row>
    <row r="580" spans="6:6" x14ac:dyDescent="0.2">
      <c r="F580" s="16"/>
    </row>
    <row r="581" spans="6:6" x14ac:dyDescent="0.2">
      <c r="F581" s="16"/>
    </row>
    <row r="582" spans="6:6" x14ac:dyDescent="0.2">
      <c r="F582" s="16"/>
    </row>
    <row r="583" spans="6:6" x14ac:dyDescent="0.2">
      <c r="F583" s="16"/>
    </row>
    <row r="584" spans="6:6" x14ac:dyDescent="0.2">
      <c r="F584" s="16"/>
    </row>
    <row r="585" spans="6:6" x14ac:dyDescent="0.2">
      <c r="F585" s="16"/>
    </row>
    <row r="586" spans="6:6" x14ac:dyDescent="0.2">
      <c r="F586" s="16"/>
    </row>
    <row r="587" spans="6:6" x14ac:dyDescent="0.2">
      <c r="F587" s="16"/>
    </row>
    <row r="588" spans="6:6" x14ac:dyDescent="0.2">
      <c r="F588" s="16"/>
    </row>
    <row r="589" spans="6:6" x14ac:dyDescent="0.2">
      <c r="F589" s="16"/>
    </row>
    <row r="590" spans="6:6" x14ac:dyDescent="0.2">
      <c r="F590" s="16"/>
    </row>
    <row r="591" spans="6:6" x14ac:dyDescent="0.2">
      <c r="F591" s="16"/>
    </row>
    <row r="592" spans="6:6" x14ac:dyDescent="0.2">
      <c r="F592" s="16"/>
    </row>
    <row r="593" spans="6:6" x14ac:dyDescent="0.2">
      <c r="F593" s="16"/>
    </row>
    <row r="594" spans="6:6" x14ac:dyDescent="0.2">
      <c r="F594" s="16"/>
    </row>
    <row r="595" spans="6:6" x14ac:dyDescent="0.2">
      <c r="F595" s="16"/>
    </row>
    <row r="596" spans="6:6" x14ac:dyDescent="0.2">
      <c r="F596" s="16"/>
    </row>
    <row r="597" spans="6:6" x14ac:dyDescent="0.2">
      <c r="F597" s="16"/>
    </row>
    <row r="598" spans="6:6" x14ac:dyDescent="0.2">
      <c r="F598" s="16"/>
    </row>
    <row r="599" spans="6:6" x14ac:dyDescent="0.2">
      <c r="F599" s="16"/>
    </row>
    <row r="600" spans="6:6" x14ac:dyDescent="0.2">
      <c r="F600" s="16"/>
    </row>
    <row r="601" spans="6:6" x14ac:dyDescent="0.2">
      <c r="F601" s="16"/>
    </row>
    <row r="602" spans="6:6" x14ac:dyDescent="0.2">
      <c r="F602" s="16"/>
    </row>
    <row r="603" spans="6:6" x14ac:dyDescent="0.2">
      <c r="F603" s="16"/>
    </row>
    <row r="604" spans="6:6" x14ac:dyDescent="0.2">
      <c r="F604" s="16"/>
    </row>
    <row r="605" spans="6:6" x14ac:dyDescent="0.2">
      <c r="F605" s="16"/>
    </row>
    <row r="606" spans="6:6" x14ac:dyDescent="0.2">
      <c r="F606" s="16"/>
    </row>
    <row r="607" spans="6:6" x14ac:dyDescent="0.2">
      <c r="F607" s="16"/>
    </row>
  </sheetData>
  <sheetProtection algorithmName="SHA-512" hashValue="z8lqHcx/SmUIsIhRVPhf2kPT+nTTzCDinWMq+5Xo6VPXZ3JWuk1EhhPkKNOgWV6U2fIUcxtJ65tD/+WrHkwYJQ==" saltValue="USEyd+XF9WAwFiJMyEKuyQ==" spinCount="100000" sheet="1" objects="1" scenarios="1" selectLockedCells="1"/>
  <mergeCells count="11">
    <mergeCell ref="G16:H16"/>
    <mergeCell ref="G17:H17"/>
    <mergeCell ref="C19:E19"/>
    <mergeCell ref="G6:H6"/>
    <mergeCell ref="F14:H14"/>
    <mergeCell ref="G15:H15"/>
    <mergeCell ref="B1:D1"/>
    <mergeCell ref="G2:H2"/>
    <mergeCell ref="G3:H3"/>
    <mergeCell ref="G5:H5"/>
    <mergeCell ref="B5:C5"/>
  </mergeCells>
  <phoneticPr fontId="0" type="noConversion"/>
  <dataValidations xWindow="636" yWindow="225" count="9">
    <dataValidation type="whole" allowBlank="1" showInputMessage="1" showErrorMessage="1" errorTitle="Eingabe" error="Zulässig sind maximal 100 Plusstunden oder maximal 100 Minusstunden." promptTitle="Achtung!" prompt="Der Übertrag der überschüssigen Weiterbildungszeit ist nicht zulässig." sqref="C9">
      <formula1>-100</formula1>
      <formula2>100</formula2>
    </dataValidation>
    <dataValidation allowBlank="1" sqref="H21:H27"/>
    <dataValidation type="decimal" allowBlank="1" showInputMessage="1" showErrorMessage="1" errorTitle="Engabe" error="Zahl von1 bis 28, Dezimalstellen mit Punkt, nicht mit Komma!" sqref="E13">
      <formula1>1</formula1>
      <formula2>28</formula2>
    </dataValidation>
    <dataValidation type="decimal" allowBlank="1" showInputMessage="1" showErrorMessage="1" errorTitle="Engabe" error="Zahl von 0 bis max. 29; Dezimalstellen mit Punkt, nicht mit Komma!" sqref="C6">
      <formula1>0</formula1>
      <formula2>29</formula2>
    </dataValidation>
    <dataValidation type="list" allowBlank="1" showInputMessage="1" showErrorMessage="1" errorTitle="Engabe" error="Zahl von 28 bis max. 30, Dezimalstellen mit Punkt, nicht mit Komma!" sqref="C7">
      <formula1>"28,29"</formula1>
    </dataValidation>
    <dataValidation type="list" allowBlank="1" showInputMessage="1" showErrorMessage="1" sqref="C12">
      <formula1>"0,0.04,0.08,0.12"</formula1>
    </dataValidation>
    <dataValidation type="list" allowBlank="1" showInputMessage="1" showErrorMessage="1" sqref="G5">
      <formula1>$J$7:$J$13</formula1>
    </dataValidation>
    <dataValidation allowBlank="1" showInputMessage="1" sqref="B21:G26"/>
    <dataValidation type="list" allowBlank="1" showInputMessage="1" showErrorMessage="1" sqref="G2:H2">
      <formula1>$K$17:$K$33</formula1>
    </dataValidation>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7"/>
  <sheetViews>
    <sheetView showGridLines="0" showRowColHeaders="0" zoomScale="115" zoomScaleNormal="100" workbookViewId="0">
      <pane ySplit="3" topLeftCell="A4" activePane="bottomLeft" state="frozen"/>
      <selection activeCell="M92" sqref="M92"/>
      <selection pane="bottomLeft" activeCell="A4" sqref="A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11.7109375" style="15" customWidth="1"/>
    <col min="6" max="7" width="15" style="16" customWidth="1"/>
    <col min="8" max="10" width="14.5703125" style="16" customWidth="1"/>
    <col min="11" max="11" width="2.7109375" style="16" customWidth="1"/>
    <col min="12" max="12" width="2.85546875" style="7" customWidth="1"/>
    <col min="13" max="16384" width="16.28515625" style="7"/>
  </cols>
  <sheetData>
    <row r="1" spans="1:51" ht="24" thickBot="1" x14ac:dyDescent="0.4">
      <c r="A1" s="90" t="s">
        <v>121</v>
      </c>
      <c r="B1" s="90"/>
      <c r="C1" s="90"/>
      <c r="D1" s="3"/>
      <c r="E1" s="3"/>
      <c r="F1" s="4"/>
      <c r="G1" s="4"/>
      <c r="H1" s="4"/>
      <c r="I1" s="4"/>
      <c r="J1" s="4"/>
      <c r="K1" s="5"/>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51" s="10" customFormat="1" ht="51.75" customHeight="1" x14ac:dyDescent="0.2">
      <c r="A2" s="236" t="s">
        <v>8</v>
      </c>
      <c r="B2" s="65"/>
      <c r="C2" s="234" t="s">
        <v>17</v>
      </c>
      <c r="D2" s="234" t="s">
        <v>107</v>
      </c>
      <c r="E2" s="37" t="s">
        <v>18</v>
      </c>
      <c r="F2" s="259" t="s">
        <v>82</v>
      </c>
      <c r="G2" s="260"/>
      <c r="H2" s="261"/>
      <c r="I2" s="26" t="s">
        <v>90</v>
      </c>
      <c r="J2" s="8" t="s">
        <v>20</v>
      </c>
      <c r="K2" s="9"/>
      <c r="L2" s="9"/>
    </row>
    <row r="3" spans="1:51" s="10" customFormat="1" ht="39" thickBot="1" x14ac:dyDescent="0.25">
      <c r="A3" s="237"/>
      <c r="B3" s="66"/>
      <c r="C3" s="235"/>
      <c r="D3" s="235"/>
      <c r="E3" s="91" t="s">
        <v>87</v>
      </c>
      <c r="F3" s="89" t="s">
        <v>83</v>
      </c>
      <c r="G3" s="89" t="s">
        <v>84</v>
      </c>
      <c r="H3" s="89" t="s">
        <v>85</v>
      </c>
      <c r="I3" s="27" t="s">
        <v>86</v>
      </c>
      <c r="J3" s="11" t="s">
        <v>86</v>
      </c>
    </row>
    <row r="4" spans="1:51" s="12" customFormat="1" ht="63.75" x14ac:dyDescent="0.2">
      <c r="A4" s="64">
        <v>39661</v>
      </c>
      <c r="B4" s="69">
        <v>39661</v>
      </c>
      <c r="C4" s="45" t="s">
        <v>99</v>
      </c>
      <c r="D4" s="46" t="s">
        <v>120</v>
      </c>
      <c r="E4" s="86">
        <v>5</v>
      </c>
      <c r="F4" s="87">
        <f>E4*0.75</f>
        <v>3.75</v>
      </c>
      <c r="G4" s="87">
        <v>2</v>
      </c>
      <c r="H4" s="87"/>
      <c r="I4" s="52"/>
      <c r="J4" s="20"/>
    </row>
    <row r="5" spans="1:51" s="12" customFormat="1" ht="14.25" x14ac:dyDescent="0.2">
      <c r="A5" s="64">
        <v>39662</v>
      </c>
      <c r="B5" s="69">
        <v>39662</v>
      </c>
      <c r="C5" s="45"/>
      <c r="D5" s="96"/>
      <c r="E5" s="86"/>
      <c r="F5" s="19"/>
      <c r="G5" s="19"/>
      <c r="H5" s="19"/>
      <c r="I5" s="52"/>
      <c r="J5" s="20"/>
    </row>
    <row r="6" spans="1:51" s="12" customFormat="1" ht="14.25" x14ac:dyDescent="0.2">
      <c r="A6" s="64">
        <v>39663</v>
      </c>
      <c r="B6" s="69">
        <v>39663</v>
      </c>
      <c r="C6" s="45"/>
      <c r="D6" s="46"/>
      <c r="E6" s="86"/>
      <c r="F6" s="19"/>
      <c r="G6" s="19"/>
      <c r="H6" s="19"/>
      <c r="I6" s="52"/>
      <c r="J6" s="20"/>
    </row>
    <row r="7" spans="1:51" s="12" customFormat="1" ht="89.25" x14ac:dyDescent="0.2">
      <c r="A7" s="64">
        <v>39664</v>
      </c>
      <c r="B7" s="69">
        <v>39664</v>
      </c>
      <c r="C7" s="45" t="s">
        <v>100</v>
      </c>
      <c r="D7" s="46" t="s">
        <v>123</v>
      </c>
      <c r="E7" s="86">
        <v>4</v>
      </c>
      <c r="F7" s="19">
        <v>3</v>
      </c>
      <c r="G7" s="19">
        <v>2</v>
      </c>
      <c r="H7" s="19">
        <v>1.5</v>
      </c>
      <c r="I7" s="52">
        <v>1.6</v>
      </c>
      <c r="J7" s="20"/>
    </row>
    <row r="8" spans="1:51" s="12" customFormat="1" ht="51" x14ac:dyDescent="0.2">
      <c r="A8" s="64">
        <v>39665</v>
      </c>
      <c r="B8" s="69">
        <v>39665</v>
      </c>
      <c r="C8" s="45" t="s">
        <v>122</v>
      </c>
      <c r="D8" s="46" t="s">
        <v>116</v>
      </c>
      <c r="E8" s="86">
        <v>5.5</v>
      </c>
      <c r="F8" s="19">
        <f t="shared" ref="F8:F34" si="0">E8*0.75</f>
        <v>4.125</v>
      </c>
      <c r="G8" s="19">
        <v>2.9</v>
      </c>
      <c r="H8" s="19"/>
      <c r="I8" s="52"/>
      <c r="J8" s="20"/>
    </row>
    <row r="9" spans="1:51" s="12" customFormat="1" ht="63.75" x14ac:dyDescent="0.2">
      <c r="A9" s="64">
        <v>39666</v>
      </c>
      <c r="B9" s="69">
        <v>39666</v>
      </c>
      <c r="C9" s="45" t="s">
        <v>28</v>
      </c>
      <c r="D9" s="98" t="s">
        <v>119</v>
      </c>
      <c r="E9" s="86">
        <v>5</v>
      </c>
      <c r="F9" s="19">
        <f t="shared" si="0"/>
        <v>3.75</v>
      </c>
      <c r="G9" s="19">
        <v>2.5</v>
      </c>
      <c r="H9" s="19">
        <v>0.25</v>
      </c>
      <c r="I9" s="52"/>
      <c r="J9" s="20"/>
    </row>
    <row r="10" spans="1:51" s="12" customFormat="1" ht="25.5" x14ac:dyDescent="0.2">
      <c r="A10" s="64">
        <v>39667</v>
      </c>
      <c r="B10" s="69">
        <v>39667</v>
      </c>
      <c r="C10" s="45" t="s">
        <v>28</v>
      </c>
      <c r="D10" s="46" t="s">
        <v>117</v>
      </c>
      <c r="E10" s="86"/>
      <c r="F10" s="19">
        <f t="shared" si="0"/>
        <v>0</v>
      </c>
      <c r="G10" s="19"/>
      <c r="H10" s="19">
        <v>0.5</v>
      </c>
      <c r="I10" s="52">
        <v>0.5</v>
      </c>
      <c r="J10" s="20"/>
      <c r="M10" s="230"/>
    </row>
    <row r="11" spans="1:51" s="12" customFormat="1" ht="25.5" x14ac:dyDescent="0.2">
      <c r="A11" s="64">
        <v>39668</v>
      </c>
      <c r="B11" s="69">
        <v>39668</v>
      </c>
      <c r="C11" s="45"/>
      <c r="D11" s="46" t="s">
        <v>118</v>
      </c>
      <c r="E11" s="86"/>
      <c r="F11" s="19">
        <f t="shared" si="0"/>
        <v>0</v>
      </c>
      <c r="G11" s="19">
        <v>5</v>
      </c>
      <c r="H11" s="19"/>
      <c r="I11" s="52"/>
      <c r="J11" s="20"/>
      <c r="M11" s="230"/>
    </row>
    <row r="12" spans="1:51" s="12" customFormat="1" ht="14.25" x14ac:dyDescent="0.2">
      <c r="A12" s="64">
        <v>39669</v>
      </c>
      <c r="B12" s="69">
        <v>39669</v>
      </c>
      <c r="C12" s="45" t="s">
        <v>101</v>
      </c>
      <c r="D12" s="46" t="s">
        <v>102</v>
      </c>
      <c r="E12" s="86"/>
      <c r="F12" s="19">
        <f t="shared" si="0"/>
        <v>0</v>
      </c>
      <c r="G12" s="19"/>
      <c r="H12" s="19"/>
      <c r="I12" s="52"/>
      <c r="J12" s="20">
        <v>3</v>
      </c>
    </row>
    <row r="13" spans="1:51" s="12" customFormat="1" ht="14.25" x14ac:dyDescent="0.2">
      <c r="A13" s="64">
        <v>39670</v>
      </c>
      <c r="B13" s="69">
        <v>39670</v>
      </c>
      <c r="C13" s="45"/>
      <c r="D13" s="46"/>
      <c r="E13" s="86"/>
      <c r="F13" s="19">
        <f t="shared" si="0"/>
        <v>0</v>
      </c>
      <c r="G13" s="19"/>
      <c r="H13" s="19"/>
      <c r="I13" s="52"/>
      <c r="J13" s="20"/>
    </row>
    <row r="14" spans="1:51" s="12" customFormat="1" ht="14.25" x14ac:dyDescent="0.2">
      <c r="A14" s="64">
        <v>39671</v>
      </c>
      <c r="B14" s="69">
        <v>39671</v>
      </c>
      <c r="C14" s="45"/>
      <c r="D14" s="96"/>
      <c r="E14" s="86"/>
      <c r="F14" s="19">
        <f t="shared" si="0"/>
        <v>0</v>
      </c>
      <c r="G14" s="19"/>
      <c r="H14" s="19"/>
      <c r="I14" s="52"/>
      <c r="J14" s="20"/>
    </row>
    <row r="15" spans="1:51" s="12" customFormat="1" ht="14.25" x14ac:dyDescent="0.2">
      <c r="A15" s="64">
        <v>39672</v>
      </c>
      <c r="B15" s="69">
        <v>39672</v>
      </c>
      <c r="C15" s="45"/>
      <c r="D15" s="96"/>
      <c r="E15" s="86"/>
      <c r="F15" s="19">
        <f t="shared" si="0"/>
        <v>0</v>
      </c>
      <c r="G15" s="19"/>
      <c r="H15" s="19"/>
      <c r="I15" s="52"/>
      <c r="J15" s="20"/>
    </row>
    <row r="16" spans="1:51" s="12" customFormat="1" ht="14.25" x14ac:dyDescent="0.2">
      <c r="A16" s="64">
        <v>39673</v>
      </c>
      <c r="B16" s="69">
        <v>39673</v>
      </c>
      <c r="C16" s="45"/>
      <c r="D16" s="96"/>
      <c r="E16" s="86"/>
      <c r="F16" s="19">
        <f t="shared" si="0"/>
        <v>0</v>
      </c>
      <c r="G16" s="19"/>
      <c r="H16" s="19"/>
      <c r="I16" s="52"/>
      <c r="J16" s="20"/>
    </row>
    <row r="17" spans="1:10" s="12" customFormat="1" ht="14.25" x14ac:dyDescent="0.2">
      <c r="A17" s="64">
        <v>39674</v>
      </c>
      <c r="B17" s="69">
        <v>39674</v>
      </c>
      <c r="C17" s="45"/>
      <c r="D17" s="96"/>
      <c r="E17" s="86"/>
      <c r="F17" s="19">
        <f t="shared" si="0"/>
        <v>0</v>
      </c>
      <c r="G17" s="19"/>
      <c r="H17" s="19"/>
      <c r="I17" s="52"/>
      <c r="J17" s="20"/>
    </row>
    <row r="18" spans="1:10" s="12" customFormat="1" ht="14.25" x14ac:dyDescent="0.2">
      <c r="A18" s="64">
        <v>39675</v>
      </c>
      <c r="B18" s="69">
        <v>39675</v>
      </c>
      <c r="C18" s="45"/>
      <c r="D18" s="96"/>
      <c r="E18" s="86"/>
      <c r="F18" s="19">
        <f t="shared" si="0"/>
        <v>0</v>
      </c>
      <c r="G18" s="19"/>
      <c r="H18" s="19"/>
      <c r="I18" s="52"/>
      <c r="J18" s="20"/>
    </row>
    <row r="19" spans="1:10" s="12" customFormat="1" ht="14.25" x14ac:dyDescent="0.2">
      <c r="A19" s="64">
        <v>39676</v>
      </c>
      <c r="B19" s="69">
        <v>39676</v>
      </c>
      <c r="C19" s="45"/>
      <c r="D19" s="46"/>
      <c r="E19" s="86"/>
      <c r="F19" s="19">
        <f t="shared" si="0"/>
        <v>0</v>
      </c>
      <c r="G19" s="19"/>
      <c r="H19" s="19"/>
      <c r="I19" s="52"/>
      <c r="J19" s="20"/>
    </row>
    <row r="20" spans="1:10" s="12" customFormat="1" ht="14.25" x14ac:dyDescent="0.2">
      <c r="A20" s="64">
        <v>39677</v>
      </c>
      <c r="B20" s="69">
        <v>39677</v>
      </c>
      <c r="C20" s="45"/>
      <c r="D20" s="46"/>
      <c r="E20" s="86"/>
      <c r="F20" s="19">
        <f t="shared" si="0"/>
        <v>0</v>
      </c>
      <c r="G20" s="19"/>
      <c r="H20" s="19"/>
      <c r="I20" s="52"/>
      <c r="J20" s="20"/>
    </row>
    <row r="21" spans="1:10" s="12" customFormat="1" ht="14.25" x14ac:dyDescent="0.2">
      <c r="A21" s="64">
        <v>39678</v>
      </c>
      <c r="B21" s="69">
        <v>39678</v>
      </c>
      <c r="C21" s="45"/>
      <c r="D21" s="46"/>
      <c r="E21" s="86"/>
      <c r="F21" s="19">
        <f t="shared" si="0"/>
        <v>0</v>
      </c>
      <c r="G21" s="19"/>
      <c r="H21" s="19"/>
      <c r="I21" s="52"/>
      <c r="J21" s="20"/>
    </row>
    <row r="22" spans="1:10" s="12" customFormat="1" ht="14.25" x14ac:dyDescent="0.2">
      <c r="A22" s="64">
        <v>39679</v>
      </c>
      <c r="B22" s="69">
        <v>39679</v>
      </c>
      <c r="C22" s="45"/>
      <c r="D22" s="46"/>
      <c r="E22" s="86"/>
      <c r="F22" s="19">
        <f t="shared" si="0"/>
        <v>0</v>
      </c>
      <c r="G22" s="19"/>
      <c r="H22" s="19"/>
      <c r="I22" s="52"/>
      <c r="J22" s="20"/>
    </row>
    <row r="23" spans="1:10" s="12" customFormat="1" ht="14.25" x14ac:dyDescent="0.2">
      <c r="A23" s="64">
        <v>39680</v>
      </c>
      <c r="B23" s="69">
        <v>39680</v>
      </c>
      <c r="C23" s="45"/>
      <c r="D23" s="46"/>
      <c r="E23" s="86"/>
      <c r="F23" s="19">
        <f t="shared" si="0"/>
        <v>0</v>
      </c>
      <c r="G23" s="19"/>
      <c r="H23" s="19"/>
      <c r="I23" s="52"/>
      <c r="J23" s="20"/>
    </row>
    <row r="24" spans="1:10" s="12" customFormat="1" ht="14.25" x14ac:dyDescent="0.2">
      <c r="A24" s="64">
        <v>39681</v>
      </c>
      <c r="B24" s="69">
        <v>39681</v>
      </c>
      <c r="C24" s="45"/>
      <c r="D24" s="46"/>
      <c r="E24" s="86"/>
      <c r="F24" s="19">
        <f t="shared" si="0"/>
        <v>0</v>
      </c>
      <c r="G24" s="19"/>
      <c r="H24" s="19"/>
      <c r="I24" s="52"/>
      <c r="J24" s="20"/>
    </row>
    <row r="25" spans="1:10" s="12" customFormat="1" ht="14.25" x14ac:dyDescent="0.2">
      <c r="A25" s="64">
        <v>39682</v>
      </c>
      <c r="B25" s="69">
        <v>39682</v>
      </c>
      <c r="C25" s="45"/>
      <c r="D25" s="46"/>
      <c r="E25" s="86"/>
      <c r="F25" s="19">
        <f t="shared" si="0"/>
        <v>0</v>
      </c>
      <c r="G25" s="19"/>
      <c r="H25" s="19"/>
      <c r="I25" s="52"/>
      <c r="J25" s="20"/>
    </row>
    <row r="26" spans="1:10" s="12" customFormat="1" ht="14.25" x14ac:dyDescent="0.2">
      <c r="A26" s="64">
        <v>39683</v>
      </c>
      <c r="B26" s="69">
        <v>39683</v>
      </c>
      <c r="C26" s="45"/>
      <c r="D26" s="46"/>
      <c r="E26" s="86"/>
      <c r="F26" s="19">
        <f t="shared" si="0"/>
        <v>0</v>
      </c>
      <c r="G26" s="19"/>
      <c r="H26" s="19"/>
      <c r="I26" s="52"/>
      <c r="J26" s="20"/>
    </row>
    <row r="27" spans="1:10" s="12" customFormat="1" ht="14.25" x14ac:dyDescent="0.2">
      <c r="A27" s="64">
        <v>39684</v>
      </c>
      <c r="B27" s="69">
        <v>39684</v>
      </c>
      <c r="C27" s="45"/>
      <c r="D27" s="46"/>
      <c r="E27" s="86"/>
      <c r="F27" s="19">
        <f t="shared" si="0"/>
        <v>0</v>
      </c>
      <c r="G27" s="19"/>
      <c r="H27" s="19"/>
      <c r="I27" s="52"/>
      <c r="J27" s="20"/>
    </row>
    <row r="28" spans="1:10" s="12" customFormat="1" ht="14.25" x14ac:dyDescent="0.2">
      <c r="A28" s="64">
        <v>39685</v>
      </c>
      <c r="B28" s="69">
        <v>39685</v>
      </c>
      <c r="C28" s="45"/>
      <c r="D28" s="46"/>
      <c r="E28" s="86"/>
      <c r="F28" s="19">
        <f t="shared" si="0"/>
        <v>0</v>
      </c>
      <c r="G28" s="19"/>
      <c r="H28" s="19"/>
      <c r="I28" s="52"/>
      <c r="J28" s="20"/>
    </row>
    <row r="29" spans="1:10" s="12" customFormat="1" ht="14.25" x14ac:dyDescent="0.2">
      <c r="A29" s="64">
        <v>39686</v>
      </c>
      <c r="B29" s="69">
        <v>39686</v>
      </c>
      <c r="C29" s="45"/>
      <c r="D29" s="46"/>
      <c r="E29" s="86"/>
      <c r="F29" s="19">
        <f t="shared" si="0"/>
        <v>0</v>
      </c>
      <c r="G29" s="19"/>
      <c r="H29" s="19"/>
      <c r="I29" s="52"/>
      <c r="J29" s="20"/>
    </row>
    <row r="30" spans="1:10" s="12" customFormat="1" ht="14.25" x14ac:dyDescent="0.2">
      <c r="A30" s="64">
        <v>39687</v>
      </c>
      <c r="B30" s="69">
        <v>39687</v>
      </c>
      <c r="C30" s="45"/>
      <c r="D30" s="46"/>
      <c r="E30" s="86"/>
      <c r="F30" s="19">
        <f t="shared" si="0"/>
        <v>0</v>
      </c>
      <c r="G30" s="19"/>
      <c r="H30" s="19"/>
      <c r="I30" s="52"/>
      <c r="J30" s="20"/>
    </row>
    <row r="31" spans="1:10" s="12" customFormat="1" ht="14.25" x14ac:dyDescent="0.2">
      <c r="A31" s="64">
        <v>39688</v>
      </c>
      <c r="B31" s="69">
        <v>39688</v>
      </c>
      <c r="C31" s="45"/>
      <c r="D31" s="46"/>
      <c r="E31" s="86"/>
      <c r="F31" s="19">
        <f t="shared" si="0"/>
        <v>0</v>
      </c>
      <c r="G31" s="19"/>
      <c r="H31" s="19"/>
      <c r="I31" s="52"/>
      <c r="J31" s="20"/>
    </row>
    <row r="32" spans="1:10" s="12" customFormat="1" ht="14.25" x14ac:dyDescent="0.2">
      <c r="A32" s="64">
        <v>39689</v>
      </c>
      <c r="B32" s="69">
        <v>39689</v>
      </c>
      <c r="C32" s="45"/>
      <c r="D32" s="46"/>
      <c r="E32" s="86"/>
      <c r="F32" s="19">
        <f t="shared" si="0"/>
        <v>0</v>
      </c>
      <c r="G32" s="19"/>
      <c r="H32" s="19"/>
      <c r="I32" s="52"/>
      <c r="J32" s="20"/>
    </row>
    <row r="33" spans="1:11" s="12" customFormat="1" ht="14.25" x14ac:dyDescent="0.2">
      <c r="A33" s="64">
        <v>39690</v>
      </c>
      <c r="B33" s="69">
        <v>39690</v>
      </c>
      <c r="C33" s="45"/>
      <c r="D33" s="46"/>
      <c r="E33" s="86"/>
      <c r="F33" s="19">
        <f t="shared" si="0"/>
        <v>0</v>
      </c>
      <c r="G33" s="19"/>
      <c r="H33" s="19"/>
      <c r="I33" s="52"/>
      <c r="J33" s="20"/>
    </row>
    <row r="34" spans="1:11" s="12" customFormat="1" ht="14.25" x14ac:dyDescent="0.2">
      <c r="A34" s="64">
        <v>39691</v>
      </c>
      <c r="B34" s="69">
        <v>39691</v>
      </c>
      <c r="C34" s="45"/>
      <c r="D34" s="46"/>
      <c r="E34" s="86"/>
      <c r="F34" s="19">
        <f t="shared" si="0"/>
        <v>0</v>
      </c>
      <c r="G34" s="38"/>
      <c r="H34" s="38"/>
      <c r="I34" s="52"/>
      <c r="J34" s="54"/>
    </row>
    <row r="35" spans="1:11" s="12" customFormat="1" ht="15" x14ac:dyDescent="0.2">
      <c r="A35" s="51" t="s">
        <v>110</v>
      </c>
      <c r="B35" s="67"/>
      <c r="C35" s="45"/>
      <c r="D35" s="46"/>
      <c r="E35" s="50">
        <v>3.25</v>
      </c>
      <c r="F35" s="39"/>
      <c r="G35" s="40"/>
      <c r="H35" s="40"/>
      <c r="I35" s="40"/>
      <c r="J35" s="41"/>
    </row>
    <row r="36" spans="1:11" s="12" customFormat="1" ht="15" x14ac:dyDescent="0.2">
      <c r="A36" s="55" t="s">
        <v>111</v>
      </c>
      <c r="B36" s="55"/>
      <c r="C36" s="45"/>
      <c r="D36" s="47"/>
      <c r="E36" s="48"/>
      <c r="F36" s="56">
        <v>5.47</v>
      </c>
      <c r="G36" s="42"/>
      <c r="H36" s="42"/>
      <c r="I36" s="52">
        <v>0.77</v>
      </c>
      <c r="J36" s="20">
        <v>0.19</v>
      </c>
    </row>
    <row r="37" spans="1:11" s="12" customFormat="1" ht="18.75" customHeight="1" thickBot="1" x14ac:dyDescent="0.3">
      <c r="A37" s="13" t="s">
        <v>15</v>
      </c>
      <c r="B37" s="68"/>
      <c r="C37" s="14"/>
      <c r="D37" s="14"/>
      <c r="E37" s="32">
        <f t="shared" ref="E37:J37" si="1">SUM(E4:E36)</f>
        <v>22.75</v>
      </c>
      <c r="F37" s="33">
        <f t="shared" si="1"/>
        <v>20.094999999999999</v>
      </c>
      <c r="G37" s="34">
        <f t="shared" si="1"/>
        <v>14.4</v>
      </c>
      <c r="H37" s="34">
        <f t="shared" si="1"/>
        <v>2.25</v>
      </c>
      <c r="I37" s="35">
        <f t="shared" si="1"/>
        <v>2.87</v>
      </c>
      <c r="J37" s="36">
        <f t="shared" si="1"/>
        <v>3.19</v>
      </c>
    </row>
    <row r="38" spans="1:11" ht="13.5" thickTop="1" x14ac:dyDescent="0.2">
      <c r="K38" s="7"/>
    </row>
    <row r="39" spans="1:11" ht="9.75" hidden="1" customHeight="1" x14ac:dyDescent="0.25">
      <c r="C39" s="17" t="s">
        <v>2</v>
      </c>
      <c r="D39" s="17"/>
      <c r="E39" s="17"/>
      <c r="F39" s="18"/>
      <c r="G39" s="18"/>
      <c r="H39" s="18"/>
      <c r="I39" s="18"/>
      <c r="K39" s="7"/>
    </row>
    <row r="40" spans="1:11" ht="9.75" hidden="1" customHeight="1" x14ac:dyDescent="0.2">
      <c r="C40" s="17" t="s">
        <v>3</v>
      </c>
      <c r="D40" s="17"/>
      <c r="E40" s="17"/>
      <c r="K40" s="7"/>
    </row>
    <row r="41" spans="1:11" ht="9.75" hidden="1" customHeight="1" x14ac:dyDescent="0.2">
      <c r="C41" s="17" t="s">
        <v>4</v>
      </c>
      <c r="D41" s="17"/>
      <c r="E41" s="17"/>
      <c r="K41" s="7"/>
    </row>
    <row r="42" spans="1:11" ht="9.75" hidden="1" customHeight="1" x14ac:dyDescent="0.2">
      <c r="C42" s="17" t="s">
        <v>5</v>
      </c>
      <c r="D42" s="17"/>
      <c r="E42" s="17"/>
      <c r="K42" s="7"/>
    </row>
    <row r="43" spans="1:11" x14ac:dyDescent="0.2">
      <c r="K43" s="7"/>
    </row>
    <row r="44" spans="1:11" x14ac:dyDescent="0.2">
      <c r="K44" s="7"/>
    </row>
    <row r="45" spans="1:11" x14ac:dyDescent="0.2">
      <c r="K45" s="7"/>
    </row>
    <row r="46" spans="1:11" x14ac:dyDescent="0.2">
      <c r="K46" s="7"/>
    </row>
    <row r="47" spans="1:11" x14ac:dyDescent="0.2">
      <c r="K47" s="7"/>
    </row>
    <row r="48" spans="1:11" x14ac:dyDescent="0.2">
      <c r="K48" s="7"/>
    </row>
    <row r="49" spans="11:11" x14ac:dyDescent="0.2">
      <c r="K49" s="7"/>
    </row>
    <row r="50" spans="11:11" x14ac:dyDescent="0.2">
      <c r="K50" s="7"/>
    </row>
    <row r="51" spans="11:11" x14ac:dyDescent="0.2">
      <c r="K51" s="7"/>
    </row>
    <row r="52" spans="11:11" x14ac:dyDescent="0.2">
      <c r="K52" s="7"/>
    </row>
    <row r="53" spans="11:11" x14ac:dyDescent="0.2">
      <c r="K53" s="7"/>
    </row>
    <row r="54" spans="11:11" x14ac:dyDescent="0.2">
      <c r="K54" s="7"/>
    </row>
    <row r="55" spans="11:11" x14ac:dyDescent="0.2">
      <c r="K55" s="7"/>
    </row>
    <row r="56" spans="11:11" x14ac:dyDescent="0.2">
      <c r="K56" s="7"/>
    </row>
    <row r="57" spans="11:11" x14ac:dyDescent="0.2">
      <c r="K57" s="7"/>
    </row>
    <row r="58" spans="11:11" x14ac:dyDescent="0.2">
      <c r="K58" s="7"/>
    </row>
    <row r="59" spans="11:11" x14ac:dyDescent="0.2">
      <c r="K59" s="7"/>
    </row>
    <row r="60" spans="11:11" x14ac:dyDescent="0.2">
      <c r="K60" s="7"/>
    </row>
    <row r="61" spans="11:11" x14ac:dyDescent="0.2">
      <c r="K61" s="7"/>
    </row>
    <row r="62" spans="11:11" x14ac:dyDescent="0.2">
      <c r="K62" s="7"/>
    </row>
    <row r="63" spans="11:11" x14ac:dyDescent="0.2">
      <c r="K63" s="7"/>
    </row>
    <row r="64" spans="11:11" x14ac:dyDescent="0.2">
      <c r="K64" s="7"/>
    </row>
    <row r="65" spans="11:11" x14ac:dyDescent="0.2">
      <c r="K65" s="7"/>
    </row>
    <row r="66" spans="11:11" x14ac:dyDescent="0.2">
      <c r="K66" s="7"/>
    </row>
    <row r="67" spans="11:11" x14ac:dyDescent="0.2">
      <c r="K67" s="7"/>
    </row>
    <row r="68" spans="11:11" x14ac:dyDescent="0.2">
      <c r="K68" s="7"/>
    </row>
    <row r="69" spans="11:11" x14ac:dyDescent="0.2">
      <c r="K69" s="7"/>
    </row>
    <row r="70" spans="11:11" x14ac:dyDescent="0.2">
      <c r="K70" s="7"/>
    </row>
    <row r="71" spans="11:11" x14ac:dyDescent="0.2">
      <c r="K71" s="7"/>
    </row>
    <row r="72" spans="11:11" x14ac:dyDescent="0.2">
      <c r="K72" s="7"/>
    </row>
    <row r="73" spans="11:11" x14ac:dyDescent="0.2">
      <c r="K73" s="7"/>
    </row>
    <row r="74" spans="11:11" x14ac:dyDescent="0.2">
      <c r="K74" s="7"/>
    </row>
    <row r="75" spans="11:11" x14ac:dyDescent="0.2">
      <c r="K75" s="7"/>
    </row>
    <row r="76" spans="11:11" x14ac:dyDescent="0.2">
      <c r="K76" s="7"/>
    </row>
    <row r="77" spans="11:11" x14ac:dyDescent="0.2">
      <c r="K77" s="7"/>
    </row>
    <row r="78" spans="11:11" x14ac:dyDescent="0.2">
      <c r="K78" s="7"/>
    </row>
    <row r="79" spans="11:11" x14ac:dyDescent="0.2">
      <c r="K79" s="7"/>
    </row>
    <row r="80" spans="11:11" x14ac:dyDescent="0.2">
      <c r="K80" s="7"/>
    </row>
    <row r="81" spans="11:11" x14ac:dyDescent="0.2">
      <c r="K81" s="7"/>
    </row>
    <row r="82" spans="11:11" x14ac:dyDescent="0.2">
      <c r="K82" s="7"/>
    </row>
    <row r="83" spans="11:11" x14ac:dyDescent="0.2">
      <c r="K83" s="7"/>
    </row>
    <row r="84" spans="11:11" x14ac:dyDescent="0.2">
      <c r="K84" s="7"/>
    </row>
    <row r="85" spans="11:11" x14ac:dyDescent="0.2">
      <c r="K85" s="7"/>
    </row>
    <row r="86" spans="11:11" x14ac:dyDescent="0.2">
      <c r="K86" s="7"/>
    </row>
    <row r="87" spans="11:11" x14ac:dyDescent="0.2">
      <c r="K87" s="7"/>
    </row>
    <row r="88" spans="11:11" x14ac:dyDescent="0.2">
      <c r="K88" s="7"/>
    </row>
    <row r="89" spans="11:11" x14ac:dyDescent="0.2">
      <c r="K89" s="7"/>
    </row>
    <row r="90" spans="11:11" x14ac:dyDescent="0.2">
      <c r="K90" s="7"/>
    </row>
    <row r="91" spans="11:11" x14ac:dyDescent="0.2">
      <c r="K91" s="7"/>
    </row>
    <row r="92" spans="11:11" x14ac:dyDescent="0.2">
      <c r="K92" s="7"/>
    </row>
    <row r="93" spans="11:11" x14ac:dyDescent="0.2">
      <c r="K93" s="7"/>
    </row>
    <row r="94" spans="11:11" x14ac:dyDescent="0.2">
      <c r="K94" s="7"/>
    </row>
    <row r="95" spans="11:11" x14ac:dyDescent="0.2">
      <c r="K95" s="7"/>
    </row>
    <row r="96" spans="11:11" x14ac:dyDescent="0.2">
      <c r="K96" s="7"/>
    </row>
    <row r="97" spans="11:11" x14ac:dyDescent="0.2">
      <c r="K97" s="7"/>
    </row>
    <row r="98" spans="11:11" x14ac:dyDescent="0.2">
      <c r="K98" s="7"/>
    </row>
    <row r="99" spans="11:11" x14ac:dyDescent="0.2">
      <c r="K99" s="7"/>
    </row>
    <row r="100" spans="11:11" x14ac:dyDescent="0.2">
      <c r="K100" s="7"/>
    </row>
    <row r="101" spans="11:11" x14ac:dyDescent="0.2">
      <c r="K101" s="7"/>
    </row>
    <row r="102" spans="11:11" x14ac:dyDescent="0.2">
      <c r="K102" s="7"/>
    </row>
    <row r="103" spans="11:11" x14ac:dyDescent="0.2">
      <c r="K103" s="7"/>
    </row>
    <row r="104" spans="11:11" x14ac:dyDescent="0.2">
      <c r="K104" s="7"/>
    </row>
    <row r="105" spans="11:11" x14ac:dyDescent="0.2">
      <c r="K105" s="7"/>
    </row>
    <row r="106" spans="11:11" x14ac:dyDescent="0.2">
      <c r="K106" s="7"/>
    </row>
    <row r="107" spans="11:11" x14ac:dyDescent="0.2">
      <c r="K107" s="7"/>
    </row>
    <row r="108" spans="11:11" x14ac:dyDescent="0.2">
      <c r="K108" s="7"/>
    </row>
    <row r="109" spans="11:11" x14ac:dyDescent="0.2">
      <c r="K109" s="7"/>
    </row>
    <row r="110" spans="11:11" x14ac:dyDescent="0.2">
      <c r="K110" s="7"/>
    </row>
    <row r="111" spans="11:11" x14ac:dyDescent="0.2">
      <c r="K111" s="7"/>
    </row>
    <row r="112" spans="11:11" x14ac:dyDescent="0.2">
      <c r="K112" s="7"/>
    </row>
    <row r="113" spans="11:11" x14ac:dyDescent="0.2">
      <c r="K113" s="7"/>
    </row>
    <row r="114" spans="11:11" x14ac:dyDescent="0.2">
      <c r="K114" s="7"/>
    </row>
    <row r="115" spans="11:11" x14ac:dyDescent="0.2">
      <c r="K115" s="7"/>
    </row>
    <row r="116" spans="11:11" x14ac:dyDescent="0.2">
      <c r="K116" s="7"/>
    </row>
    <row r="117" spans="11:11" x14ac:dyDescent="0.2">
      <c r="K117" s="7"/>
    </row>
    <row r="118" spans="11:11" x14ac:dyDescent="0.2">
      <c r="K118" s="7"/>
    </row>
    <row r="119" spans="11:11" x14ac:dyDescent="0.2">
      <c r="K119" s="7"/>
    </row>
    <row r="120" spans="11:11" x14ac:dyDescent="0.2">
      <c r="K120" s="7"/>
    </row>
    <row r="121" spans="11:11" x14ac:dyDescent="0.2">
      <c r="K121" s="7"/>
    </row>
    <row r="122" spans="11:11" x14ac:dyDescent="0.2">
      <c r="K122" s="7"/>
    </row>
    <row r="123" spans="11:11" x14ac:dyDescent="0.2">
      <c r="K123" s="7"/>
    </row>
    <row r="124" spans="11:11" x14ac:dyDescent="0.2">
      <c r="K124" s="7"/>
    </row>
    <row r="125" spans="11:11" x14ac:dyDescent="0.2">
      <c r="K125" s="7"/>
    </row>
    <row r="126" spans="11:11" x14ac:dyDescent="0.2">
      <c r="K126" s="7"/>
    </row>
    <row r="127" spans="11:11" x14ac:dyDescent="0.2">
      <c r="K127" s="7"/>
    </row>
    <row r="128" spans="11:11" x14ac:dyDescent="0.2">
      <c r="K128" s="7"/>
    </row>
    <row r="129" spans="11:11" x14ac:dyDescent="0.2">
      <c r="K129" s="7"/>
    </row>
    <row r="130" spans="11:11" x14ac:dyDescent="0.2">
      <c r="K130" s="7"/>
    </row>
    <row r="131" spans="11:11" x14ac:dyDescent="0.2">
      <c r="K131" s="7"/>
    </row>
    <row r="132" spans="11:11" x14ac:dyDescent="0.2">
      <c r="K132" s="7"/>
    </row>
    <row r="133" spans="11:11" x14ac:dyDescent="0.2">
      <c r="K133" s="7"/>
    </row>
    <row r="134" spans="11:11" x14ac:dyDescent="0.2">
      <c r="K134" s="7"/>
    </row>
    <row r="135" spans="11:11" x14ac:dyDescent="0.2">
      <c r="K135" s="7"/>
    </row>
    <row r="136" spans="11:11" x14ac:dyDescent="0.2">
      <c r="K136" s="7"/>
    </row>
    <row r="137" spans="11:11" x14ac:dyDescent="0.2">
      <c r="K137" s="7"/>
    </row>
    <row r="138" spans="11:11" x14ac:dyDescent="0.2">
      <c r="K138" s="7"/>
    </row>
    <row r="139" spans="11:11" x14ac:dyDescent="0.2">
      <c r="K139" s="7"/>
    </row>
    <row r="140" spans="11:11" x14ac:dyDescent="0.2">
      <c r="K140" s="7"/>
    </row>
    <row r="141" spans="11:11" x14ac:dyDescent="0.2">
      <c r="K141" s="7"/>
    </row>
    <row r="142" spans="11:11" x14ac:dyDescent="0.2">
      <c r="K142" s="7"/>
    </row>
    <row r="143" spans="11:11" x14ac:dyDescent="0.2">
      <c r="K143" s="7"/>
    </row>
    <row r="144" spans="11:11" x14ac:dyDescent="0.2">
      <c r="K144" s="7"/>
    </row>
    <row r="145" spans="11:11" x14ac:dyDescent="0.2">
      <c r="K145" s="7"/>
    </row>
    <row r="146" spans="11:11" x14ac:dyDescent="0.2">
      <c r="K146" s="7"/>
    </row>
    <row r="147" spans="11:11" x14ac:dyDescent="0.2">
      <c r="K147" s="7"/>
    </row>
    <row r="148" spans="11:11" x14ac:dyDescent="0.2">
      <c r="K148" s="7"/>
    </row>
    <row r="149" spans="11:11" x14ac:dyDescent="0.2">
      <c r="K149" s="7"/>
    </row>
    <row r="150" spans="11:11" x14ac:dyDescent="0.2">
      <c r="K150" s="7"/>
    </row>
    <row r="151" spans="11:11" x14ac:dyDescent="0.2">
      <c r="K151" s="7"/>
    </row>
    <row r="152" spans="11:11" x14ac:dyDescent="0.2">
      <c r="K152" s="7"/>
    </row>
    <row r="153" spans="11:11" x14ac:dyDescent="0.2">
      <c r="K153" s="7"/>
    </row>
    <row r="154" spans="11:11" x14ac:dyDescent="0.2">
      <c r="K154" s="7"/>
    </row>
    <row r="155" spans="11:11" x14ac:dyDescent="0.2">
      <c r="K155" s="7"/>
    </row>
    <row r="156" spans="11:11" x14ac:dyDescent="0.2">
      <c r="K156" s="7"/>
    </row>
    <row r="157" spans="11:11" x14ac:dyDescent="0.2">
      <c r="K157" s="7"/>
    </row>
    <row r="158" spans="11:11" x14ac:dyDescent="0.2">
      <c r="K158" s="7"/>
    </row>
    <row r="159" spans="11:11" x14ac:dyDescent="0.2">
      <c r="K159" s="7"/>
    </row>
    <row r="160" spans="11:11" x14ac:dyDescent="0.2">
      <c r="K160" s="7"/>
    </row>
    <row r="161" spans="11:11" x14ac:dyDescent="0.2">
      <c r="K161" s="7"/>
    </row>
    <row r="162" spans="11:11" x14ac:dyDescent="0.2">
      <c r="K162" s="7"/>
    </row>
    <row r="163" spans="11:11" x14ac:dyDescent="0.2">
      <c r="K163" s="7"/>
    </row>
    <row r="164" spans="11:11" x14ac:dyDescent="0.2">
      <c r="K164" s="7"/>
    </row>
    <row r="165" spans="11:11" x14ac:dyDescent="0.2">
      <c r="K165" s="7"/>
    </row>
    <row r="166" spans="11:11" x14ac:dyDescent="0.2">
      <c r="K166" s="7"/>
    </row>
    <row r="167" spans="11:11" x14ac:dyDescent="0.2">
      <c r="K167" s="7"/>
    </row>
    <row r="168" spans="11:11" x14ac:dyDescent="0.2">
      <c r="K168" s="7"/>
    </row>
    <row r="169" spans="11:11" x14ac:dyDescent="0.2">
      <c r="K169" s="7"/>
    </row>
    <row r="170" spans="11:11" x14ac:dyDescent="0.2">
      <c r="K170" s="7"/>
    </row>
    <row r="171" spans="11:11" x14ac:dyDescent="0.2">
      <c r="K171" s="7"/>
    </row>
    <row r="172" spans="11:11" x14ac:dyDescent="0.2">
      <c r="K172" s="7"/>
    </row>
    <row r="173" spans="11:11" x14ac:dyDescent="0.2">
      <c r="K173" s="7"/>
    </row>
    <row r="174" spans="11:11" x14ac:dyDescent="0.2">
      <c r="K174" s="7"/>
    </row>
    <row r="175" spans="11:11" x14ac:dyDescent="0.2">
      <c r="K175" s="7"/>
    </row>
    <row r="176" spans="11:11" x14ac:dyDescent="0.2">
      <c r="K176" s="7"/>
    </row>
    <row r="177" spans="11:11" x14ac:dyDescent="0.2">
      <c r="K177" s="7"/>
    </row>
    <row r="178" spans="11:11" x14ac:dyDescent="0.2">
      <c r="K178" s="7"/>
    </row>
    <row r="179" spans="11:11" x14ac:dyDescent="0.2">
      <c r="K179" s="7"/>
    </row>
    <row r="180" spans="11:11" x14ac:dyDescent="0.2">
      <c r="K180" s="7"/>
    </row>
    <row r="181" spans="11:11" x14ac:dyDescent="0.2">
      <c r="K181" s="7"/>
    </row>
    <row r="182" spans="11:11" x14ac:dyDescent="0.2">
      <c r="K182" s="7"/>
    </row>
    <row r="183" spans="11:11" x14ac:dyDescent="0.2">
      <c r="K183" s="7"/>
    </row>
    <row r="184" spans="11:11" x14ac:dyDescent="0.2">
      <c r="K184" s="7"/>
    </row>
    <row r="185" spans="11:11" x14ac:dyDescent="0.2">
      <c r="K185" s="7"/>
    </row>
    <row r="186" spans="11:11" x14ac:dyDescent="0.2">
      <c r="K186" s="7"/>
    </row>
    <row r="187" spans="11:11" x14ac:dyDescent="0.2">
      <c r="K187" s="7"/>
    </row>
    <row r="188" spans="11:11" x14ac:dyDescent="0.2">
      <c r="K188" s="7"/>
    </row>
    <row r="189" spans="11:11" x14ac:dyDescent="0.2">
      <c r="K189" s="7"/>
    </row>
    <row r="190" spans="11:11" x14ac:dyDescent="0.2">
      <c r="K190" s="7"/>
    </row>
    <row r="191" spans="11:11" x14ac:dyDescent="0.2">
      <c r="K191" s="7"/>
    </row>
    <row r="192" spans="11:11" x14ac:dyDescent="0.2">
      <c r="K192" s="7"/>
    </row>
    <row r="193" spans="11:11" x14ac:dyDescent="0.2">
      <c r="K193" s="7"/>
    </row>
    <row r="194" spans="11:11" x14ac:dyDescent="0.2">
      <c r="K194" s="7"/>
    </row>
    <row r="195" spans="11:11" x14ac:dyDescent="0.2">
      <c r="K195" s="7"/>
    </row>
    <row r="196" spans="11:11" x14ac:dyDescent="0.2">
      <c r="K196" s="7"/>
    </row>
    <row r="197" spans="11:11" x14ac:dyDescent="0.2">
      <c r="K197" s="7"/>
    </row>
    <row r="198" spans="11:11" x14ac:dyDescent="0.2">
      <c r="K198" s="7"/>
    </row>
    <row r="199" spans="11:11" x14ac:dyDescent="0.2">
      <c r="K199" s="7"/>
    </row>
    <row r="200" spans="11:11" x14ac:dyDescent="0.2">
      <c r="K200" s="7"/>
    </row>
    <row r="201" spans="11:11" x14ac:dyDescent="0.2">
      <c r="K201" s="7"/>
    </row>
    <row r="202" spans="11:11" x14ac:dyDescent="0.2">
      <c r="K202" s="7"/>
    </row>
    <row r="203" spans="11:11" x14ac:dyDescent="0.2">
      <c r="K203" s="7"/>
    </row>
    <row r="204" spans="11:11" x14ac:dyDescent="0.2">
      <c r="K204" s="7"/>
    </row>
    <row r="205" spans="11:11" x14ac:dyDescent="0.2">
      <c r="K205" s="7"/>
    </row>
    <row r="206" spans="11:11" x14ac:dyDescent="0.2">
      <c r="K206" s="7"/>
    </row>
    <row r="207" spans="11:11" x14ac:dyDescent="0.2">
      <c r="K207" s="7"/>
    </row>
    <row r="208" spans="11:11" x14ac:dyDescent="0.2">
      <c r="K208" s="7"/>
    </row>
    <row r="209" spans="11:11" x14ac:dyDescent="0.2">
      <c r="K209" s="7"/>
    </row>
    <row r="210" spans="11:11" x14ac:dyDescent="0.2">
      <c r="K210" s="7"/>
    </row>
    <row r="211" spans="11:11" x14ac:dyDescent="0.2">
      <c r="K211" s="7"/>
    </row>
    <row r="212" spans="11:11" x14ac:dyDescent="0.2">
      <c r="K212" s="7"/>
    </row>
    <row r="213" spans="11:11" x14ac:dyDescent="0.2">
      <c r="K213" s="7"/>
    </row>
    <row r="214" spans="11:11" x14ac:dyDescent="0.2">
      <c r="K214" s="7"/>
    </row>
    <row r="215" spans="11:11" x14ac:dyDescent="0.2">
      <c r="K215" s="7"/>
    </row>
    <row r="216" spans="11:11" x14ac:dyDescent="0.2">
      <c r="K216" s="7"/>
    </row>
    <row r="217" spans="11:11" x14ac:dyDescent="0.2">
      <c r="K217" s="7"/>
    </row>
    <row r="218" spans="11:11" x14ac:dyDescent="0.2">
      <c r="K218" s="7"/>
    </row>
    <row r="219" spans="11:11" x14ac:dyDescent="0.2">
      <c r="K219" s="7"/>
    </row>
    <row r="220" spans="11:11" x14ac:dyDescent="0.2">
      <c r="K220" s="7"/>
    </row>
    <row r="221" spans="11:11" x14ac:dyDescent="0.2">
      <c r="K221" s="7"/>
    </row>
    <row r="222" spans="11:11" x14ac:dyDescent="0.2">
      <c r="K222" s="7"/>
    </row>
    <row r="223" spans="11:11" x14ac:dyDescent="0.2">
      <c r="K223" s="7"/>
    </row>
    <row r="224" spans="11:11" x14ac:dyDescent="0.2">
      <c r="K224" s="7"/>
    </row>
    <row r="225" spans="11:11" x14ac:dyDescent="0.2">
      <c r="K225" s="7"/>
    </row>
    <row r="226" spans="11:11" x14ac:dyDescent="0.2">
      <c r="K226" s="7"/>
    </row>
    <row r="227" spans="11:11" x14ac:dyDescent="0.2">
      <c r="K227" s="7"/>
    </row>
    <row r="228" spans="11:11" x14ac:dyDescent="0.2">
      <c r="K228" s="7"/>
    </row>
    <row r="229" spans="11:11" x14ac:dyDescent="0.2">
      <c r="K229" s="7"/>
    </row>
    <row r="230" spans="11:11" x14ac:dyDescent="0.2">
      <c r="K230" s="7"/>
    </row>
    <row r="231" spans="11:11" x14ac:dyDescent="0.2">
      <c r="K231" s="7"/>
    </row>
    <row r="232" spans="11:11" x14ac:dyDescent="0.2">
      <c r="K232" s="7"/>
    </row>
    <row r="233" spans="11:11" x14ac:dyDescent="0.2">
      <c r="K233" s="7"/>
    </row>
    <row r="234" spans="11:11" x14ac:dyDescent="0.2">
      <c r="K234" s="7"/>
    </row>
    <row r="235" spans="11:11" x14ac:dyDescent="0.2">
      <c r="K235" s="7"/>
    </row>
    <row r="236" spans="11:11" x14ac:dyDescent="0.2">
      <c r="K236" s="7"/>
    </row>
    <row r="237" spans="11:11" x14ac:dyDescent="0.2">
      <c r="K237" s="7"/>
    </row>
    <row r="238" spans="11:11" x14ac:dyDescent="0.2">
      <c r="K238" s="7"/>
    </row>
    <row r="239" spans="11:11" x14ac:dyDescent="0.2">
      <c r="K239" s="7"/>
    </row>
    <row r="240" spans="11:11" x14ac:dyDescent="0.2">
      <c r="K240" s="7"/>
    </row>
    <row r="241" spans="11:11" x14ac:dyDescent="0.2">
      <c r="K241" s="7"/>
    </row>
    <row r="242" spans="11:11" x14ac:dyDescent="0.2">
      <c r="K242" s="7"/>
    </row>
    <row r="243" spans="11:11" x14ac:dyDescent="0.2">
      <c r="K243" s="7"/>
    </row>
    <row r="244" spans="11:11" x14ac:dyDescent="0.2">
      <c r="K244" s="7"/>
    </row>
    <row r="245" spans="11:11" x14ac:dyDescent="0.2">
      <c r="K245" s="7"/>
    </row>
    <row r="246" spans="11:11" x14ac:dyDescent="0.2">
      <c r="K246" s="7"/>
    </row>
    <row r="247" spans="11:11" x14ac:dyDescent="0.2">
      <c r="K247" s="7"/>
    </row>
    <row r="248" spans="11:11" x14ac:dyDescent="0.2">
      <c r="K248" s="7"/>
    </row>
    <row r="249" spans="11:11" x14ac:dyDescent="0.2">
      <c r="K249" s="7"/>
    </row>
    <row r="250" spans="11:11" x14ac:dyDescent="0.2">
      <c r="K250" s="7"/>
    </row>
    <row r="251" spans="11:11" x14ac:dyDescent="0.2">
      <c r="K251" s="7"/>
    </row>
    <row r="252" spans="11:11" x14ac:dyDescent="0.2">
      <c r="K252" s="7"/>
    </row>
    <row r="253" spans="11:11" x14ac:dyDescent="0.2">
      <c r="K253" s="7"/>
    </row>
    <row r="254" spans="11:11" x14ac:dyDescent="0.2">
      <c r="K254" s="7"/>
    </row>
    <row r="255" spans="11:11" x14ac:dyDescent="0.2">
      <c r="K255" s="7"/>
    </row>
    <row r="256" spans="11:11" x14ac:dyDescent="0.2">
      <c r="K256" s="7"/>
    </row>
    <row r="257" spans="11:11" x14ac:dyDescent="0.2">
      <c r="K257" s="7"/>
    </row>
    <row r="258" spans="11:11" x14ac:dyDescent="0.2">
      <c r="K258" s="7"/>
    </row>
    <row r="259" spans="11:11" x14ac:dyDescent="0.2">
      <c r="K259" s="7"/>
    </row>
    <row r="260" spans="11:11" x14ac:dyDescent="0.2">
      <c r="K260" s="7"/>
    </row>
    <row r="261" spans="11:11" x14ac:dyDescent="0.2">
      <c r="K261" s="7"/>
    </row>
    <row r="262" spans="11:11" x14ac:dyDescent="0.2">
      <c r="K262" s="7"/>
    </row>
    <row r="263" spans="11:11" x14ac:dyDescent="0.2">
      <c r="K263" s="7"/>
    </row>
    <row r="264" spans="11:11" x14ac:dyDescent="0.2">
      <c r="K264" s="7"/>
    </row>
    <row r="265" spans="11:11" x14ac:dyDescent="0.2">
      <c r="K265" s="7"/>
    </row>
    <row r="266" spans="11:11" x14ac:dyDescent="0.2">
      <c r="K266" s="7"/>
    </row>
    <row r="267" spans="11:11" x14ac:dyDescent="0.2">
      <c r="K267" s="7"/>
    </row>
    <row r="268" spans="11:11" x14ac:dyDescent="0.2">
      <c r="K268" s="7"/>
    </row>
    <row r="269" spans="11:11" x14ac:dyDescent="0.2">
      <c r="K269" s="7"/>
    </row>
    <row r="270" spans="11:11" x14ac:dyDescent="0.2">
      <c r="K270" s="7"/>
    </row>
    <row r="271" spans="11:11" x14ac:dyDescent="0.2">
      <c r="K271" s="7"/>
    </row>
    <row r="272" spans="11:11" x14ac:dyDescent="0.2">
      <c r="K272" s="7"/>
    </row>
    <row r="273" spans="11:11" x14ac:dyDescent="0.2">
      <c r="K273" s="7"/>
    </row>
    <row r="274" spans="11:11" x14ac:dyDescent="0.2">
      <c r="K274" s="7"/>
    </row>
    <row r="275" spans="11:11" x14ac:dyDescent="0.2">
      <c r="K275" s="7"/>
    </row>
    <row r="276" spans="11:11" x14ac:dyDescent="0.2">
      <c r="K276" s="7"/>
    </row>
    <row r="277" spans="11:11" x14ac:dyDescent="0.2">
      <c r="K277" s="7"/>
    </row>
    <row r="278" spans="11:11" x14ac:dyDescent="0.2">
      <c r="K278" s="7"/>
    </row>
    <row r="279" spans="11:11" x14ac:dyDescent="0.2">
      <c r="K279" s="7"/>
    </row>
    <row r="280" spans="11:11" x14ac:dyDescent="0.2">
      <c r="K280" s="7"/>
    </row>
    <row r="281" spans="11:11" x14ac:dyDescent="0.2">
      <c r="K281" s="7"/>
    </row>
    <row r="282" spans="11:11" x14ac:dyDescent="0.2">
      <c r="K282" s="7"/>
    </row>
    <row r="283" spans="11:11" x14ac:dyDescent="0.2">
      <c r="K283" s="7"/>
    </row>
    <row r="284" spans="11:11" x14ac:dyDescent="0.2">
      <c r="K284" s="7"/>
    </row>
    <row r="285" spans="11:11" x14ac:dyDescent="0.2">
      <c r="K285" s="7"/>
    </row>
    <row r="286" spans="11:11" x14ac:dyDescent="0.2">
      <c r="K286" s="7"/>
    </row>
    <row r="287" spans="11:11" x14ac:dyDescent="0.2">
      <c r="K287" s="7"/>
    </row>
    <row r="288" spans="11:11" x14ac:dyDescent="0.2">
      <c r="K288" s="7"/>
    </row>
    <row r="289" spans="11:11" x14ac:dyDescent="0.2">
      <c r="K289" s="7"/>
    </row>
    <row r="290" spans="11:11" x14ac:dyDescent="0.2">
      <c r="K290" s="7"/>
    </row>
    <row r="291" spans="11:11" x14ac:dyDescent="0.2">
      <c r="K291" s="7"/>
    </row>
    <row r="292" spans="11:11" x14ac:dyDescent="0.2">
      <c r="K292" s="7"/>
    </row>
    <row r="293" spans="11:11" x14ac:dyDescent="0.2">
      <c r="K293" s="7"/>
    </row>
    <row r="294" spans="11:11" x14ac:dyDescent="0.2">
      <c r="K294" s="7"/>
    </row>
    <row r="295" spans="11:11" x14ac:dyDescent="0.2">
      <c r="K295" s="7"/>
    </row>
    <row r="296" spans="11:11" x14ac:dyDescent="0.2">
      <c r="K296" s="7"/>
    </row>
    <row r="297" spans="11:11" x14ac:dyDescent="0.2">
      <c r="K297" s="7"/>
    </row>
    <row r="298" spans="11:11" x14ac:dyDescent="0.2">
      <c r="K298" s="7"/>
    </row>
    <row r="299" spans="11:11" x14ac:dyDescent="0.2">
      <c r="K299" s="7"/>
    </row>
    <row r="300" spans="11:11" x14ac:dyDescent="0.2">
      <c r="K300" s="7"/>
    </row>
    <row r="301" spans="11:11" x14ac:dyDescent="0.2">
      <c r="K301" s="7"/>
    </row>
    <row r="302" spans="11:11" x14ac:dyDescent="0.2">
      <c r="K302" s="7"/>
    </row>
    <row r="303" spans="11:11" x14ac:dyDescent="0.2">
      <c r="K303" s="7"/>
    </row>
    <row r="304" spans="11:11" x14ac:dyDescent="0.2">
      <c r="K304" s="7"/>
    </row>
    <row r="305" spans="11:11" x14ac:dyDescent="0.2">
      <c r="K305" s="7"/>
    </row>
    <row r="306" spans="11:11" x14ac:dyDescent="0.2">
      <c r="K306" s="7"/>
    </row>
    <row r="307" spans="11:11" x14ac:dyDescent="0.2">
      <c r="K307" s="7"/>
    </row>
    <row r="308" spans="11:11" x14ac:dyDescent="0.2">
      <c r="K308" s="7"/>
    </row>
    <row r="309" spans="11:11" x14ac:dyDescent="0.2">
      <c r="K309" s="7"/>
    </row>
    <row r="310" spans="11:11" x14ac:dyDescent="0.2">
      <c r="K310" s="7"/>
    </row>
    <row r="311" spans="11:11" x14ac:dyDescent="0.2">
      <c r="K311" s="7"/>
    </row>
    <row r="312" spans="11:11" x14ac:dyDescent="0.2">
      <c r="K312" s="7"/>
    </row>
    <row r="313" spans="11:11" x14ac:dyDescent="0.2">
      <c r="K313" s="7"/>
    </row>
    <row r="314" spans="11:11" x14ac:dyDescent="0.2">
      <c r="K314" s="7"/>
    </row>
    <row r="315" spans="11:11" x14ac:dyDescent="0.2">
      <c r="K315" s="7"/>
    </row>
    <row r="316" spans="11:11" x14ac:dyDescent="0.2">
      <c r="K316" s="7"/>
    </row>
    <row r="317" spans="11:11" x14ac:dyDescent="0.2">
      <c r="K317" s="7"/>
    </row>
    <row r="318" spans="11:11" x14ac:dyDescent="0.2">
      <c r="K318" s="7"/>
    </row>
    <row r="319" spans="11:11" x14ac:dyDescent="0.2">
      <c r="K319" s="7"/>
    </row>
    <row r="320" spans="11:11" x14ac:dyDescent="0.2">
      <c r="K320" s="7"/>
    </row>
    <row r="321" spans="11:11" x14ac:dyDescent="0.2">
      <c r="K321" s="7"/>
    </row>
    <row r="322" spans="11:11" x14ac:dyDescent="0.2">
      <c r="K322" s="7"/>
    </row>
    <row r="323" spans="11:11" x14ac:dyDescent="0.2">
      <c r="K323" s="7"/>
    </row>
    <row r="324" spans="11:11" x14ac:dyDescent="0.2">
      <c r="K324" s="7"/>
    </row>
    <row r="325" spans="11:11" x14ac:dyDescent="0.2">
      <c r="K325" s="7"/>
    </row>
    <row r="326" spans="11:11" x14ac:dyDescent="0.2">
      <c r="K326" s="7"/>
    </row>
    <row r="327" spans="11:11" x14ac:dyDescent="0.2">
      <c r="K327" s="7"/>
    </row>
    <row r="328" spans="11:11" x14ac:dyDescent="0.2">
      <c r="K328" s="7"/>
    </row>
    <row r="329" spans="11:11" x14ac:dyDescent="0.2">
      <c r="K329" s="7"/>
    </row>
    <row r="330" spans="11:11" x14ac:dyDescent="0.2">
      <c r="K330" s="7"/>
    </row>
    <row r="331" spans="11:11" x14ac:dyDescent="0.2">
      <c r="K331" s="7"/>
    </row>
    <row r="332" spans="11:11" x14ac:dyDescent="0.2">
      <c r="K332" s="7"/>
    </row>
    <row r="333" spans="11:11" x14ac:dyDescent="0.2">
      <c r="K333" s="7"/>
    </row>
    <row r="334" spans="11:11" x14ac:dyDescent="0.2">
      <c r="K334" s="7"/>
    </row>
    <row r="335" spans="11:11" x14ac:dyDescent="0.2">
      <c r="K335" s="7"/>
    </row>
    <row r="336" spans="11:11" x14ac:dyDescent="0.2">
      <c r="K336" s="7"/>
    </row>
    <row r="337" spans="11:11" x14ac:dyDescent="0.2">
      <c r="K337" s="7"/>
    </row>
    <row r="338" spans="11:11" x14ac:dyDescent="0.2">
      <c r="K338" s="7"/>
    </row>
    <row r="339" spans="11:11" x14ac:dyDescent="0.2">
      <c r="K339" s="7"/>
    </row>
    <row r="340" spans="11:11" x14ac:dyDescent="0.2">
      <c r="K340" s="7"/>
    </row>
    <row r="341" spans="11:11" x14ac:dyDescent="0.2">
      <c r="K341" s="7"/>
    </row>
    <row r="342" spans="11:11" x14ac:dyDescent="0.2">
      <c r="K342" s="7"/>
    </row>
    <row r="343" spans="11:11" x14ac:dyDescent="0.2">
      <c r="K343" s="7"/>
    </row>
    <row r="344" spans="11:11" x14ac:dyDescent="0.2">
      <c r="K344" s="7"/>
    </row>
    <row r="345" spans="11:11" x14ac:dyDescent="0.2">
      <c r="K345" s="7"/>
    </row>
    <row r="346" spans="11:11" x14ac:dyDescent="0.2">
      <c r="K346" s="7"/>
    </row>
    <row r="347" spans="11:11" x14ac:dyDescent="0.2">
      <c r="K347" s="7"/>
    </row>
    <row r="348" spans="11:11" x14ac:dyDescent="0.2">
      <c r="K348" s="7"/>
    </row>
    <row r="349" spans="11:11" x14ac:dyDescent="0.2">
      <c r="K349" s="7"/>
    </row>
    <row r="350" spans="11:11" x14ac:dyDescent="0.2">
      <c r="K350" s="7"/>
    </row>
    <row r="351" spans="11:11" x14ac:dyDescent="0.2">
      <c r="K351" s="7"/>
    </row>
    <row r="352" spans="11:11" x14ac:dyDescent="0.2">
      <c r="K352" s="7"/>
    </row>
    <row r="353" spans="11:11" x14ac:dyDescent="0.2">
      <c r="K353" s="7"/>
    </row>
    <row r="354" spans="11:11" x14ac:dyDescent="0.2">
      <c r="K354" s="7"/>
    </row>
    <row r="355" spans="11:11" x14ac:dyDescent="0.2">
      <c r="K355" s="7"/>
    </row>
    <row r="356" spans="11:11" x14ac:dyDescent="0.2">
      <c r="K356" s="7"/>
    </row>
    <row r="357" spans="11:11" x14ac:dyDescent="0.2">
      <c r="K357" s="7"/>
    </row>
    <row r="358" spans="11:11" x14ac:dyDescent="0.2">
      <c r="K358" s="7"/>
    </row>
    <row r="359" spans="11:11" x14ac:dyDescent="0.2">
      <c r="K359" s="7"/>
    </row>
    <row r="360" spans="11:11" x14ac:dyDescent="0.2">
      <c r="K360" s="7"/>
    </row>
    <row r="361" spans="11:11" x14ac:dyDescent="0.2">
      <c r="K361" s="7"/>
    </row>
    <row r="362" spans="11:11" x14ac:dyDescent="0.2">
      <c r="K362" s="7"/>
    </row>
    <row r="363" spans="11:11" x14ac:dyDescent="0.2">
      <c r="K363" s="7"/>
    </row>
    <row r="364" spans="11:11" x14ac:dyDescent="0.2">
      <c r="K364" s="7"/>
    </row>
    <row r="365" spans="11:11" x14ac:dyDescent="0.2">
      <c r="K365" s="7"/>
    </row>
    <row r="366" spans="11:11" x14ac:dyDescent="0.2">
      <c r="K366" s="7"/>
    </row>
    <row r="367" spans="11:11" x14ac:dyDescent="0.2">
      <c r="K367" s="7"/>
    </row>
    <row r="368" spans="11:11" x14ac:dyDescent="0.2">
      <c r="K368" s="7"/>
    </row>
    <row r="369" spans="11:11" x14ac:dyDescent="0.2">
      <c r="K369" s="7"/>
    </row>
    <row r="370" spans="11:11" x14ac:dyDescent="0.2">
      <c r="K370" s="7"/>
    </row>
    <row r="371" spans="11:11" x14ac:dyDescent="0.2">
      <c r="K371" s="7"/>
    </row>
    <row r="372" spans="11:11" x14ac:dyDescent="0.2">
      <c r="K372" s="7"/>
    </row>
    <row r="373" spans="11:11" x14ac:dyDescent="0.2">
      <c r="K373" s="7"/>
    </row>
    <row r="374" spans="11:11" x14ac:dyDescent="0.2">
      <c r="K374" s="7"/>
    </row>
    <row r="375" spans="11:11" x14ac:dyDescent="0.2">
      <c r="K375" s="7"/>
    </row>
    <row r="376" spans="11:11" x14ac:dyDescent="0.2">
      <c r="K376" s="7"/>
    </row>
    <row r="377" spans="11:11" x14ac:dyDescent="0.2">
      <c r="K377" s="7"/>
    </row>
    <row r="378" spans="11:11" x14ac:dyDescent="0.2">
      <c r="K378" s="7"/>
    </row>
    <row r="379" spans="11:11" x14ac:dyDescent="0.2">
      <c r="K379" s="7"/>
    </row>
    <row r="380" spans="11:11" x14ac:dyDescent="0.2">
      <c r="K380" s="7"/>
    </row>
    <row r="381" spans="11:11" x14ac:dyDescent="0.2">
      <c r="K381" s="7"/>
    </row>
    <row r="382" spans="11:11" x14ac:dyDescent="0.2">
      <c r="K382" s="7"/>
    </row>
    <row r="383" spans="11:11" x14ac:dyDescent="0.2">
      <c r="K383" s="7"/>
    </row>
    <row r="384" spans="11:11" x14ac:dyDescent="0.2">
      <c r="K384" s="7"/>
    </row>
    <row r="385" spans="11:11" x14ac:dyDescent="0.2">
      <c r="K385" s="7"/>
    </row>
    <row r="386" spans="11:11" x14ac:dyDescent="0.2">
      <c r="K386" s="7"/>
    </row>
    <row r="387" spans="11:11" x14ac:dyDescent="0.2">
      <c r="K387" s="7"/>
    </row>
    <row r="388" spans="11:11" x14ac:dyDescent="0.2">
      <c r="K388" s="7"/>
    </row>
    <row r="389" spans="11:11" x14ac:dyDescent="0.2">
      <c r="K389" s="7"/>
    </row>
    <row r="390" spans="11:11" x14ac:dyDescent="0.2">
      <c r="K390" s="7"/>
    </row>
    <row r="391" spans="11:11" x14ac:dyDescent="0.2">
      <c r="K391" s="7"/>
    </row>
    <row r="392" spans="11:11" x14ac:dyDescent="0.2">
      <c r="K392" s="7"/>
    </row>
    <row r="393" spans="11:11" x14ac:dyDescent="0.2">
      <c r="K393" s="7"/>
    </row>
    <row r="394" spans="11:11" x14ac:dyDescent="0.2">
      <c r="K394" s="7"/>
    </row>
    <row r="395" spans="11:11" x14ac:dyDescent="0.2">
      <c r="K395" s="7"/>
    </row>
    <row r="396" spans="11:11" x14ac:dyDescent="0.2">
      <c r="K396" s="7"/>
    </row>
    <row r="397" spans="11:11" x14ac:dyDescent="0.2">
      <c r="K397" s="7"/>
    </row>
    <row r="398" spans="11:11" x14ac:dyDescent="0.2">
      <c r="K398" s="7"/>
    </row>
    <row r="399" spans="11:11" x14ac:dyDescent="0.2">
      <c r="K399" s="7"/>
    </row>
    <row r="400" spans="11:11" x14ac:dyDescent="0.2">
      <c r="K400" s="7"/>
    </row>
    <row r="401" spans="11:11" x14ac:dyDescent="0.2">
      <c r="K401" s="7"/>
    </row>
    <row r="402" spans="11:11" x14ac:dyDescent="0.2">
      <c r="K402" s="7"/>
    </row>
    <row r="403" spans="11:11" x14ac:dyDescent="0.2">
      <c r="K403" s="7"/>
    </row>
    <row r="404" spans="11:11" x14ac:dyDescent="0.2">
      <c r="K404" s="7"/>
    </row>
    <row r="405" spans="11:11" x14ac:dyDescent="0.2">
      <c r="K405" s="7"/>
    </row>
    <row r="406" spans="11:11" x14ac:dyDescent="0.2">
      <c r="K406" s="7"/>
    </row>
    <row r="407" spans="11:11" x14ac:dyDescent="0.2">
      <c r="K407" s="7"/>
    </row>
    <row r="408" spans="11:11" x14ac:dyDescent="0.2">
      <c r="K408" s="7"/>
    </row>
    <row r="409" spans="11:11" x14ac:dyDescent="0.2">
      <c r="K409" s="7"/>
    </row>
    <row r="410" spans="11:11" x14ac:dyDescent="0.2">
      <c r="K410" s="7"/>
    </row>
    <row r="411" spans="11:11" x14ac:dyDescent="0.2">
      <c r="K411" s="7"/>
    </row>
    <row r="412" spans="11:11" x14ac:dyDescent="0.2">
      <c r="K412" s="7"/>
    </row>
    <row r="413" spans="11:11" x14ac:dyDescent="0.2">
      <c r="K413" s="7"/>
    </row>
    <row r="414" spans="11:11" x14ac:dyDescent="0.2">
      <c r="K414" s="7"/>
    </row>
    <row r="415" spans="11:11" x14ac:dyDescent="0.2">
      <c r="K415" s="7"/>
    </row>
    <row r="416" spans="11:11" x14ac:dyDescent="0.2">
      <c r="K416" s="7"/>
    </row>
    <row r="417" spans="11:11" x14ac:dyDescent="0.2">
      <c r="K417" s="7"/>
    </row>
    <row r="418" spans="11:11" x14ac:dyDescent="0.2">
      <c r="K418" s="7"/>
    </row>
    <row r="419" spans="11:11" x14ac:dyDescent="0.2">
      <c r="K419" s="7"/>
    </row>
    <row r="420" spans="11:11" x14ac:dyDescent="0.2">
      <c r="K420" s="7"/>
    </row>
    <row r="421" spans="11:11" x14ac:dyDescent="0.2">
      <c r="K421" s="7"/>
    </row>
    <row r="422" spans="11:11" x14ac:dyDescent="0.2">
      <c r="K422" s="7"/>
    </row>
    <row r="423" spans="11:11" x14ac:dyDescent="0.2">
      <c r="K423" s="7"/>
    </row>
    <row r="424" spans="11:11" x14ac:dyDescent="0.2">
      <c r="K424" s="7"/>
    </row>
    <row r="425" spans="11:11" x14ac:dyDescent="0.2">
      <c r="K425" s="7"/>
    </row>
    <row r="426" spans="11:11" x14ac:dyDescent="0.2">
      <c r="K426" s="7"/>
    </row>
    <row r="427" spans="11:11" x14ac:dyDescent="0.2">
      <c r="K427" s="7"/>
    </row>
    <row r="428" spans="11:11" x14ac:dyDescent="0.2">
      <c r="K428" s="7"/>
    </row>
    <row r="429" spans="11:11" x14ac:dyDescent="0.2">
      <c r="K429" s="7"/>
    </row>
    <row r="430" spans="11:11" x14ac:dyDescent="0.2">
      <c r="K430" s="7"/>
    </row>
    <row r="431" spans="11:11" x14ac:dyDescent="0.2">
      <c r="K431" s="7"/>
    </row>
    <row r="432" spans="11:11" x14ac:dyDescent="0.2">
      <c r="K432" s="7"/>
    </row>
    <row r="433" spans="11:11" x14ac:dyDescent="0.2">
      <c r="K433" s="7"/>
    </row>
    <row r="434" spans="11:11" x14ac:dyDescent="0.2">
      <c r="K434" s="7"/>
    </row>
    <row r="435" spans="11:11" x14ac:dyDescent="0.2">
      <c r="K435" s="7"/>
    </row>
    <row r="436" spans="11:11" x14ac:dyDescent="0.2">
      <c r="K436" s="7"/>
    </row>
    <row r="437" spans="11:11" x14ac:dyDescent="0.2">
      <c r="K437" s="7"/>
    </row>
    <row r="438" spans="11:11" x14ac:dyDescent="0.2">
      <c r="K438" s="7"/>
    </row>
    <row r="439" spans="11:11" x14ac:dyDescent="0.2">
      <c r="K439" s="7"/>
    </row>
    <row r="440" spans="11:11" x14ac:dyDescent="0.2">
      <c r="K440" s="7"/>
    </row>
    <row r="441" spans="11:11" x14ac:dyDescent="0.2">
      <c r="K441" s="7"/>
    </row>
    <row r="442" spans="11:11" x14ac:dyDescent="0.2">
      <c r="K442" s="7"/>
    </row>
    <row r="443" spans="11:11" x14ac:dyDescent="0.2">
      <c r="K443" s="7"/>
    </row>
    <row r="444" spans="11:11" x14ac:dyDescent="0.2">
      <c r="K444" s="7"/>
    </row>
    <row r="445" spans="11:11" x14ac:dyDescent="0.2">
      <c r="K445" s="7"/>
    </row>
    <row r="446" spans="11:11" x14ac:dyDescent="0.2">
      <c r="K446" s="7"/>
    </row>
    <row r="447" spans="11:11" x14ac:dyDescent="0.2">
      <c r="K447" s="7"/>
    </row>
    <row r="448" spans="11:11" x14ac:dyDescent="0.2">
      <c r="K448" s="7"/>
    </row>
    <row r="449" spans="11:11" x14ac:dyDescent="0.2">
      <c r="K449" s="7"/>
    </row>
    <row r="450" spans="11:11" x14ac:dyDescent="0.2">
      <c r="K450" s="7"/>
    </row>
    <row r="451" spans="11:11" x14ac:dyDescent="0.2">
      <c r="K451" s="7"/>
    </row>
    <row r="452" spans="11:11" x14ac:dyDescent="0.2">
      <c r="K452" s="7"/>
    </row>
    <row r="453" spans="11:11" x14ac:dyDescent="0.2">
      <c r="K453" s="7"/>
    </row>
    <row r="454" spans="11:11" x14ac:dyDescent="0.2">
      <c r="K454" s="7"/>
    </row>
    <row r="455" spans="11:11" x14ac:dyDescent="0.2">
      <c r="K455" s="7"/>
    </row>
    <row r="456" spans="11:11" x14ac:dyDescent="0.2">
      <c r="K456" s="7"/>
    </row>
    <row r="457" spans="11:11" x14ac:dyDescent="0.2">
      <c r="K457" s="7"/>
    </row>
    <row r="458" spans="11:11" x14ac:dyDescent="0.2">
      <c r="K458" s="7"/>
    </row>
    <row r="459" spans="11:11" x14ac:dyDescent="0.2">
      <c r="K459" s="7"/>
    </row>
    <row r="460" spans="11:11" x14ac:dyDescent="0.2">
      <c r="K460" s="7"/>
    </row>
    <row r="461" spans="11:11" x14ac:dyDescent="0.2">
      <c r="K461" s="7"/>
    </row>
    <row r="462" spans="11:11" x14ac:dyDescent="0.2">
      <c r="K462" s="7"/>
    </row>
    <row r="463" spans="11:11" x14ac:dyDescent="0.2">
      <c r="K463" s="7"/>
    </row>
    <row r="464" spans="11:11" x14ac:dyDescent="0.2">
      <c r="K464" s="7"/>
    </row>
    <row r="465" spans="11:11" x14ac:dyDescent="0.2">
      <c r="K465" s="7"/>
    </row>
    <row r="466" spans="11:11" x14ac:dyDescent="0.2">
      <c r="K466" s="7"/>
    </row>
    <row r="467" spans="11:11" x14ac:dyDescent="0.2">
      <c r="K467" s="7"/>
    </row>
    <row r="468" spans="11:11" x14ac:dyDescent="0.2">
      <c r="K468" s="7"/>
    </row>
    <row r="469" spans="11:11" x14ac:dyDescent="0.2">
      <c r="K469" s="7"/>
    </row>
    <row r="470" spans="11:11" x14ac:dyDescent="0.2">
      <c r="K470" s="7"/>
    </row>
    <row r="471" spans="11:11" x14ac:dyDescent="0.2">
      <c r="K471" s="7"/>
    </row>
    <row r="472" spans="11:11" x14ac:dyDescent="0.2">
      <c r="K472" s="7"/>
    </row>
    <row r="473" spans="11:11" x14ac:dyDescent="0.2">
      <c r="K473" s="7"/>
    </row>
    <row r="474" spans="11:11" x14ac:dyDescent="0.2">
      <c r="K474" s="7"/>
    </row>
    <row r="475" spans="11:11" x14ac:dyDescent="0.2">
      <c r="K475" s="7"/>
    </row>
    <row r="476" spans="11:11" x14ac:dyDescent="0.2">
      <c r="K476" s="7"/>
    </row>
    <row r="477" spans="11:11" x14ac:dyDescent="0.2">
      <c r="K477" s="7"/>
    </row>
    <row r="478" spans="11:11" x14ac:dyDescent="0.2">
      <c r="K478" s="7"/>
    </row>
    <row r="479" spans="11:11" x14ac:dyDescent="0.2">
      <c r="K479" s="7"/>
    </row>
    <row r="480" spans="11:11" x14ac:dyDescent="0.2">
      <c r="K480" s="7"/>
    </row>
    <row r="481" spans="11:11" x14ac:dyDescent="0.2">
      <c r="K481" s="7"/>
    </row>
    <row r="482" spans="11:11" x14ac:dyDescent="0.2">
      <c r="K482" s="7"/>
    </row>
    <row r="483" spans="11:11" x14ac:dyDescent="0.2">
      <c r="K483" s="7"/>
    </row>
    <row r="484" spans="11:11" x14ac:dyDescent="0.2">
      <c r="K484" s="7"/>
    </row>
    <row r="485" spans="11:11" x14ac:dyDescent="0.2">
      <c r="K485" s="7"/>
    </row>
    <row r="486" spans="11:11" x14ac:dyDescent="0.2">
      <c r="K486" s="7"/>
    </row>
    <row r="487" spans="11:11" x14ac:dyDescent="0.2">
      <c r="K487" s="7"/>
    </row>
    <row r="488" spans="11:11" x14ac:dyDescent="0.2">
      <c r="K488" s="7"/>
    </row>
    <row r="489" spans="11:11" x14ac:dyDescent="0.2">
      <c r="K489" s="7"/>
    </row>
    <row r="490" spans="11:11" x14ac:dyDescent="0.2">
      <c r="K490" s="7"/>
    </row>
    <row r="491" spans="11:11" x14ac:dyDescent="0.2">
      <c r="K491" s="7"/>
    </row>
    <row r="492" spans="11:11" x14ac:dyDescent="0.2">
      <c r="K492" s="7"/>
    </row>
    <row r="493" spans="11:11" x14ac:dyDescent="0.2">
      <c r="K493" s="7"/>
    </row>
    <row r="494" spans="11:11" x14ac:dyDescent="0.2">
      <c r="K494" s="7"/>
    </row>
    <row r="495" spans="11:11" x14ac:dyDescent="0.2">
      <c r="K495" s="7"/>
    </row>
    <row r="496" spans="11:11" x14ac:dyDescent="0.2">
      <c r="K496" s="7"/>
    </row>
    <row r="497" spans="11:11" x14ac:dyDescent="0.2">
      <c r="K497" s="7"/>
    </row>
    <row r="498" spans="11:11" x14ac:dyDescent="0.2">
      <c r="K498" s="7"/>
    </row>
    <row r="499" spans="11:11" x14ac:dyDescent="0.2">
      <c r="K499" s="7"/>
    </row>
    <row r="500" spans="11:11" x14ac:dyDescent="0.2">
      <c r="K500" s="7"/>
    </row>
    <row r="501" spans="11:11" x14ac:dyDescent="0.2">
      <c r="K501" s="7"/>
    </row>
    <row r="502" spans="11:11" x14ac:dyDescent="0.2">
      <c r="K502" s="7"/>
    </row>
    <row r="503" spans="11:11" x14ac:dyDescent="0.2">
      <c r="K503" s="7"/>
    </row>
    <row r="504" spans="11:11" x14ac:dyDescent="0.2">
      <c r="K504" s="7"/>
    </row>
    <row r="505" spans="11:11" x14ac:dyDescent="0.2">
      <c r="K505" s="7"/>
    </row>
    <row r="506" spans="11:11" x14ac:dyDescent="0.2">
      <c r="K506" s="7"/>
    </row>
    <row r="507" spans="11:11" x14ac:dyDescent="0.2">
      <c r="K507" s="7"/>
    </row>
    <row r="508" spans="11:11" x14ac:dyDescent="0.2">
      <c r="K508" s="7"/>
    </row>
    <row r="509" spans="11:11" x14ac:dyDescent="0.2">
      <c r="K509" s="7"/>
    </row>
    <row r="510" spans="11:11" x14ac:dyDescent="0.2">
      <c r="K510" s="7"/>
    </row>
    <row r="511" spans="11:11" x14ac:dyDescent="0.2">
      <c r="K511" s="7"/>
    </row>
    <row r="512" spans="11:11" x14ac:dyDescent="0.2">
      <c r="K512" s="7"/>
    </row>
    <row r="513" spans="11:11" x14ac:dyDescent="0.2">
      <c r="K513" s="7"/>
    </row>
    <row r="514" spans="11:11" x14ac:dyDescent="0.2">
      <c r="K514" s="7"/>
    </row>
    <row r="515" spans="11:11" x14ac:dyDescent="0.2">
      <c r="K515" s="7"/>
    </row>
    <row r="516" spans="11:11" x14ac:dyDescent="0.2">
      <c r="K516" s="7"/>
    </row>
    <row r="517" spans="11:11" x14ac:dyDescent="0.2">
      <c r="K517" s="7"/>
    </row>
    <row r="518" spans="11:11" x14ac:dyDescent="0.2">
      <c r="K518" s="7"/>
    </row>
    <row r="519" spans="11:11" x14ac:dyDescent="0.2">
      <c r="K519" s="7"/>
    </row>
    <row r="520" spans="11:11" x14ac:dyDescent="0.2">
      <c r="K520" s="7"/>
    </row>
    <row r="521" spans="11:11" x14ac:dyDescent="0.2">
      <c r="K521" s="7"/>
    </row>
    <row r="522" spans="11:11" x14ac:dyDescent="0.2">
      <c r="K522" s="7"/>
    </row>
    <row r="523" spans="11:11" x14ac:dyDescent="0.2">
      <c r="K523" s="7"/>
    </row>
    <row r="524" spans="11:11" x14ac:dyDescent="0.2">
      <c r="K524" s="7"/>
    </row>
    <row r="525" spans="11:11" x14ac:dyDescent="0.2">
      <c r="K525" s="7"/>
    </row>
    <row r="526" spans="11:11" x14ac:dyDescent="0.2">
      <c r="K526" s="7"/>
    </row>
    <row r="527" spans="11:11" x14ac:dyDescent="0.2">
      <c r="K527" s="7"/>
    </row>
    <row r="528" spans="11:11" x14ac:dyDescent="0.2">
      <c r="K528" s="7"/>
    </row>
    <row r="529" spans="11:11" x14ac:dyDescent="0.2">
      <c r="K529" s="7"/>
    </row>
    <row r="530" spans="11:11" x14ac:dyDescent="0.2">
      <c r="K530" s="7"/>
    </row>
    <row r="531" spans="11:11" x14ac:dyDescent="0.2">
      <c r="K531" s="7"/>
    </row>
    <row r="532" spans="11:11" x14ac:dyDescent="0.2">
      <c r="K532" s="7"/>
    </row>
    <row r="533" spans="11:11" x14ac:dyDescent="0.2">
      <c r="K533" s="7"/>
    </row>
    <row r="534" spans="11:11" x14ac:dyDescent="0.2">
      <c r="K534" s="7"/>
    </row>
    <row r="535" spans="11:11" x14ac:dyDescent="0.2">
      <c r="K535" s="7"/>
    </row>
    <row r="536" spans="11:11" x14ac:dyDescent="0.2">
      <c r="K536" s="7"/>
    </row>
    <row r="537" spans="11:11" x14ac:dyDescent="0.2">
      <c r="K537" s="7"/>
    </row>
    <row r="538" spans="11:11" x14ac:dyDescent="0.2">
      <c r="K538" s="7"/>
    </row>
    <row r="539" spans="11:11" x14ac:dyDescent="0.2">
      <c r="K539" s="7"/>
    </row>
    <row r="540" spans="11:11" x14ac:dyDescent="0.2">
      <c r="K540" s="7"/>
    </row>
    <row r="541" spans="11:11" x14ac:dyDescent="0.2">
      <c r="K541" s="7"/>
    </row>
    <row r="542" spans="11:11" x14ac:dyDescent="0.2">
      <c r="K542" s="7"/>
    </row>
    <row r="543" spans="11:11" x14ac:dyDescent="0.2">
      <c r="K543" s="7"/>
    </row>
    <row r="544" spans="11:11" x14ac:dyDescent="0.2">
      <c r="K544" s="7"/>
    </row>
    <row r="545" spans="11:11" x14ac:dyDescent="0.2">
      <c r="K545" s="7"/>
    </row>
    <row r="546" spans="11:11" x14ac:dyDescent="0.2">
      <c r="K546" s="7"/>
    </row>
    <row r="547" spans="11:11" x14ac:dyDescent="0.2">
      <c r="K547" s="7"/>
    </row>
    <row r="548" spans="11:11" x14ac:dyDescent="0.2">
      <c r="K548" s="7"/>
    </row>
    <row r="549" spans="11:11" x14ac:dyDescent="0.2">
      <c r="K549" s="7"/>
    </row>
    <row r="550" spans="11:11" x14ac:dyDescent="0.2">
      <c r="K550" s="7"/>
    </row>
    <row r="551" spans="11:11" x14ac:dyDescent="0.2">
      <c r="K551" s="7"/>
    </row>
    <row r="552" spans="11:11" x14ac:dyDescent="0.2">
      <c r="K552" s="7"/>
    </row>
    <row r="553" spans="11:11" x14ac:dyDescent="0.2">
      <c r="K553" s="7"/>
    </row>
    <row r="554" spans="11:11" x14ac:dyDescent="0.2">
      <c r="K554" s="7"/>
    </row>
    <row r="555" spans="11:11" x14ac:dyDescent="0.2">
      <c r="K555" s="7"/>
    </row>
    <row r="556" spans="11:11" x14ac:dyDescent="0.2">
      <c r="K556" s="7"/>
    </row>
    <row r="557" spans="11:11" x14ac:dyDescent="0.2">
      <c r="K557" s="7"/>
    </row>
    <row r="558" spans="11:11" x14ac:dyDescent="0.2">
      <c r="K558" s="7"/>
    </row>
    <row r="559" spans="11:11" x14ac:dyDescent="0.2">
      <c r="K559" s="7"/>
    </row>
    <row r="560" spans="11:11" x14ac:dyDescent="0.2">
      <c r="K560" s="7"/>
    </row>
    <row r="561" spans="11:11" x14ac:dyDescent="0.2">
      <c r="K561" s="7"/>
    </row>
    <row r="562" spans="11:11" x14ac:dyDescent="0.2">
      <c r="K562" s="7"/>
    </row>
    <row r="563" spans="11:11" x14ac:dyDescent="0.2">
      <c r="K563" s="7"/>
    </row>
    <row r="564" spans="11:11" x14ac:dyDescent="0.2">
      <c r="K564" s="7"/>
    </row>
    <row r="565" spans="11:11" x14ac:dyDescent="0.2">
      <c r="K565" s="7"/>
    </row>
    <row r="566" spans="11:11" x14ac:dyDescent="0.2">
      <c r="K566" s="7"/>
    </row>
    <row r="567" spans="11:11" x14ac:dyDescent="0.2">
      <c r="K567" s="7"/>
    </row>
    <row r="568" spans="11:11" x14ac:dyDescent="0.2">
      <c r="K568" s="7"/>
    </row>
    <row r="569" spans="11:11" x14ac:dyDescent="0.2">
      <c r="K569" s="7"/>
    </row>
    <row r="570" spans="11:11" x14ac:dyDescent="0.2">
      <c r="K570" s="7"/>
    </row>
    <row r="571" spans="11:11" x14ac:dyDescent="0.2">
      <c r="K571" s="7"/>
    </row>
    <row r="572" spans="11:11" x14ac:dyDescent="0.2">
      <c r="K572" s="7"/>
    </row>
    <row r="573" spans="11:11" x14ac:dyDescent="0.2">
      <c r="K573" s="7"/>
    </row>
    <row r="574" spans="11:11" x14ac:dyDescent="0.2">
      <c r="K574" s="7"/>
    </row>
    <row r="575" spans="11:11" x14ac:dyDescent="0.2">
      <c r="K575" s="7"/>
    </row>
    <row r="576" spans="11:11" x14ac:dyDescent="0.2">
      <c r="K576" s="7"/>
    </row>
    <row r="577" spans="11:11" x14ac:dyDescent="0.2">
      <c r="K577" s="7"/>
    </row>
    <row r="578" spans="11:11" x14ac:dyDescent="0.2">
      <c r="K578" s="7"/>
    </row>
    <row r="579" spans="11:11" x14ac:dyDescent="0.2">
      <c r="K579" s="7"/>
    </row>
    <row r="580" spans="11:11" x14ac:dyDescent="0.2">
      <c r="K580" s="7"/>
    </row>
    <row r="581" spans="11:11" x14ac:dyDescent="0.2">
      <c r="K581" s="7"/>
    </row>
    <row r="582" spans="11:11" x14ac:dyDescent="0.2">
      <c r="K582" s="7"/>
    </row>
    <row r="583" spans="11:11" x14ac:dyDescent="0.2">
      <c r="K583" s="7"/>
    </row>
    <row r="584" spans="11:11" x14ac:dyDescent="0.2">
      <c r="K584" s="7"/>
    </row>
    <row r="585" spans="11:11" x14ac:dyDescent="0.2">
      <c r="K585" s="7"/>
    </row>
    <row r="586" spans="11:11" x14ac:dyDescent="0.2">
      <c r="K586" s="7"/>
    </row>
    <row r="587" spans="11:11" x14ac:dyDescent="0.2">
      <c r="K587" s="7"/>
    </row>
    <row r="588" spans="11:11" x14ac:dyDescent="0.2">
      <c r="K588" s="7"/>
    </row>
    <row r="589" spans="11:11" x14ac:dyDescent="0.2">
      <c r="K589" s="7"/>
    </row>
    <row r="590" spans="11:11" x14ac:dyDescent="0.2">
      <c r="K590" s="7"/>
    </row>
    <row r="591" spans="11:11" x14ac:dyDescent="0.2">
      <c r="K591" s="7"/>
    </row>
    <row r="592" spans="11:11" x14ac:dyDescent="0.2">
      <c r="K592" s="7"/>
    </row>
    <row r="593" spans="11:11" x14ac:dyDescent="0.2">
      <c r="K593" s="7"/>
    </row>
    <row r="594" spans="11:11" x14ac:dyDescent="0.2">
      <c r="K594" s="7"/>
    </row>
    <row r="595" spans="11:11" x14ac:dyDescent="0.2">
      <c r="K595" s="7"/>
    </row>
    <row r="596" spans="11:11" x14ac:dyDescent="0.2">
      <c r="K596" s="7"/>
    </row>
    <row r="597" spans="11:11" x14ac:dyDescent="0.2">
      <c r="K597" s="7"/>
    </row>
    <row r="598" spans="11:11" x14ac:dyDescent="0.2">
      <c r="K598" s="7"/>
    </row>
    <row r="599" spans="11:11" x14ac:dyDescent="0.2">
      <c r="K599" s="7"/>
    </row>
    <row r="600" spans="11:11" x14ac:dyDescent="0.2">
      <c r="K600" s="7"/>
    </row>
    <row r="601" spans="11:11" x14ac:dyDescent="0.2">
      <c r="K601" s="7"/>
    </row>
    <row r="602" spans="11:11" x14ac:dyDescent="0.2">
      <c r="K602" s="7"/>
    </row>
    <row r="603" spans="11:11" x14ac:dyDescent="0.2">
      <c r="K603" s="7"/>
    </row>
    <row r="604" spans="11:11" x14ac:dyDescent="0.2">
      <c r="K604" s="7"/>
    </row>
    <row r="605" spans="11:11" x14ac:dyDescent="0.2">
      <c r="K605" s="7"/>
    </row>
    <row r="606" spans="11:11" x14ac:dyDescent="0.2">
      <c r="K606" s="7"/>
    </row>
    <row r="607" spans="11:11" x14ac:dyDescent="0.2">
      <c r="K607" s="7"/>
    </row>
    <row r="608" spans="11:11" x14ac:dyDescent="0.2">
      <c r="K608" s="7"/>
    </row>
    <row r="609" spans="11:11" x14ac:dyDescent="0.2">
      <c r="K609" s="7"/>
    </row>
    <row r="610" spans="11:11" x14ac:dyDescent="0.2">
      <c r="K610" s="7"/>
    </row>
    <row r="611" spans="11:11" x14ac:dyDescent="0.2">
      <c r="K611" s="7"/>
    </row>
    <row r="612" spans="11:11" x14ac:dyDescent="0.2">
      <c r="K612" s="7"/>
    </row>
    <row r="613" spans="11:11" x14ac:dyDescent="0.2">
      <c r="K613" s="7"/>
    </row>
    <row r="614" spans="11:11" x14ac:dyDescent="0.2">
      <c r="K614" s="7"/>
    </row>
    <row r="615" spans="11:11" x14ac:dyDescent="0.2">
      <c r="K615" s="7"/>
    </row>
    <row r="616" spans="11:11" x14ac:dyDescent="0.2">
      <c r="K616" s="7"/>
    </row>
    <row r="617" spans="11:11" x14ac:dyDescent="0.2">
      <c r="K617" s="7"/>
    </row>
  </sheetData>
  <sheetProtection password="DA23" sheet="1" objects="1" scenarios="1"/>
  <mergeCells count="5">
    <mergeCell ref="M10:M11"/>
    <mergeCell ref="F2:H2"/>
    <mergeCell ref="C2:C3"/>
    <mergeCell ref="A2:A3"/>
    <mergeCell ref="D2:D3"/>
  </mergeCells>
  <phoneticPr fontId="0" type="noConversion"/>
  <dataValidations xWindow="367" yWindow="466" count="2">
    <dataValidation type="decimal" allowBlank="1" showInputMessage="1" showErrorMessage="1" errorTitle="ACHTUNG" error="Dezimalen nicht mit Komma, sondern Punkt!" promptTitle="Eingabe" prompt="Anzahl Stunden. Bruchteile von Stunden in Dezimalen angeben (z.B. 30 Min. = 0.5, 45 Min. = 0.75)." sqref="H4:J35 G4:G34">
      <formula1>0</formula1>
      <formula2>24</formula2>
    </dataValidation>
    <dataValidation allowBlank="1" showInputMessage="1" showErrorMessage="1" promptTitle="Eingabe" prompt="Anzahl Lektionen ! _x000a_Bruchteile von Lektionen in Dezimalen angeben ( z.B. eine halbe Lektion = 0.5 )." sqref="E4:E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7"/>
  <sheetViews>
    <sheetView showGridLines="0" zoomScaleNormal="100" workbookViewId="0">
      <pane xSplit="10" ySplit="3" topLeftCell="K4" activePane="bottomRight" state="frozen"/>
      <selection pane="topRight" activeCell="K1" sqref="K1"/>
      <selection pane="bottomLeft" activeCell="A4" sqref="A4"/>
      <selection pane="bottomRigh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12.140625" style="15" customWidth="1"/>
    <col min="6" max="7" width="15" style="16" customWidth="1"/>
    <col min="8" max="10" width="14.5703125" style="16" customWidth="1"/>
    <col min="11" max="11" width="2.7109375" style="16" customWidth="1"/>
    <col min="12" max="12" width="2.85546875" style="7" customWidth="1"/>
    <col min="13" max="16384" width="16.28515625" style="7"/>
  </cols>
  <sheetData>
    <row r="1" spans="1:51" ht="24" thickBot="1" x14ac:dyDescent="0.4">
      <c r="A1" s="229">
        <f>Übersicht!G2</f>
        <v>45139</v>
      </c>
      <c r="B1" s="229"/>
      <c r="C1" s="229"/>
      <c r="D1" s="3"/>
      <c r="E1" s="3"/>
      <c r="F1" s="4"/>
      <c r="G1" s="4"/>
      <c r="H1" s="4"/>
      <c r="I1" s="4"/>
      <c r="J1" s="4"/>
      <c r="K1" s="5"/>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51" s="10" customFormat="1" ht="51.75" customHeight="1" x14ac:dyDescent="0.2">
      <c r="A2" s="236" t="s">
        <v>8</v>
      </c>
      <c r="B2" s="65"/>
      <c r="C2" s="234" t="s">
        <v>17</v>
      </c>
      <c r="D2" s="234" t="s">
        <v>107</v>
      </c>
      <c r="E2" s="37" t="s">
        <v>18</v>
      </c>
      <c r="F2" s="231" t="s">
        <v>82</v>
      </c>
      <c r="G2" s="232"/>
      <c r="H2" s="233"/>
      <c r="I2" s="26" t="s">
        <v>19</v>
      </c>
      <c r="J2" s="8" t="s">
        <v>20</v>
      </c>
      <c r="K2" s="9"/>
      <c r="L2" s="9"/>
    </row>
    <row r="3" spans="1:51" s="10" customFormat="1" ht="39" thickBot="1" x14ac:dyDescent="0.25">
      <c r="A3" s="237"/>
      <c r="B3" s="66"/>
      <c r="C3" s="235"/>
      <c r="D3" s="235"/>
      <c r="E3" s="91" t="s">
        <v>87</v>
      </c>
      <c r="F3" s="89" t="s">
        <v>83</v>
      </c>
      <c r="G3" s="89" t="s">
        <v>84</v>
      </c>
      <c r="H3" s="89" t="s">
        <v>85</v>
      </c>
      <c r="I3" s="27" t="s">
        <v>86</v>
      </c>
      <c r="J3" s="11" t="s">
        <v>86</v>
      </c>
    </row>
    <row r="4" spans="1:51" s="12" customFormat="1" ht="14.25" x14ac:dyDescent="0.2">
      <c r="A4" s="64">
        <f>A1</f>
        <v>45139</v>
      </c>
      <c r="B4" s="69">
        <f>A4</f>
        <v>45139</v>
      </c>
      <c r="C4" s="43"/>
      <c r="D4" s="44"/>
      <c r="E4" s="49"/>
      <c r="F4" s="87">
        <f>E4*0.75</f>
        <v>0</v>
      </c>
      <c r="G4" s="88"/>
      <c r="H4" s="88"/>
      <c r="I4" s="1"/>
      <c r="J4" s="2"/>
    </row>
    <row r="5" spans="1:51" s="12" customFormat="1" ht="14.25" x14ac:dyDescent="0.2">
      <c r="A5" s="64">
        <f>A4+1</f>
        <v>45140</v>
      </c>
      <c r="B5" s="69">
        <f t="shared" ref="B5:B34" si="0">A5</f>
        <v>45140</v>
      </c>
      <c r="C5" s="43"/>
      <c r="D5" s="44"/>
      <c r="E5" s="49"/>
      <c r="F5" s="19">
        <f t="shared" ref="F5:F34" si="1">E5*0.75</f>
        <v>0</v>
      </c>
      <c r="G5" s="88"/>
      <c r="H5" s="88"/>
      <c r="I5" s="1"/>
      <c r="J5" s="2"/>
    </row>
    <row r="6" spans="1:51" s="12" customFormat="1" ht="14.25" x14ac:dyDescent="0.2">
      <c r="A6" s="64">
        <f>A5+1</f>
        <v>45141</v>
      </c>
      <c r="B6" s="69">
        <f t="shared" si="0"/>
        <v>45141</v>
      </c>
      <c r="C6" s="43"/>
      <c r="D6" s="44"/>
      <c r="E6" s="49"/>
      <c r="F6" s="19">
        <f t="shared" si="1"/>
        <v>0</v>
      </c>
      <c r="G6" s="88"/>
      <c r="H6" s="88"/>
      <c r="I6" s="1"/>
      <c r="J6" s="2"/>
    </row>
    <row r="7" spans="1:51" s="12" customFormat="1" ht="14.25" x14ac:dyDescent="0.2">
      <c r="A7" s="64">
        <f t="shared" ref="A7:A34" si="2">A6+1</f>
        <v>45142</v>
      </c>
      <c r="B7" s="69">
        <f t="shared" si="0"/>
        <v>45142</v>
      </c>
      <c r="C7" s="43"/>
      <c r="D7" s="44"/>
      <c r="E7" s="49"/>
      <c r="F7" s="19">
        <f t="shared" si="1"/>
        <v>0</v>
      </c>
      <c r="G7" s="88"/>
      <c r="H7" s="88"/>
      <c r="I7" s="1"/>
      <c r="J7" s="2"/>
    </row>
    <row r="8" spans="1:51" s="12" customFormat="1" ht="14.25" x14ac:dyDescent="0.2">
      <c r="A8" s="64">
        <f t="shared" si="2"/>
        <v>45143</v>
      </c>
      <c r="B8" s="69">
        <f t="shared" si="0"/>
        <v>45143</v>
      </c>
      <c r="C8" s="43"/>
      <c r="D8" s="44"/>
      <c r="E8" s="49"/>
      <c r="F8" s="19">
        <f t="shared" si="1"/>
        <v>0</v>
      </c>
      <c r="G8" s="88"/>
      <c r="H8" s="88"/>
      <c r="I8" s="1"/>
      <c r="J8" s="2"/>
    </row>
    <row r="9" spans="1:51" s="12" customFormat="1" ht="14.25" x14ac:dyDescent="0.2">
      <c r="A9" s="64">
        <f t="shared" si="2"/>
        <v>45144</v>
      </c>
      <c r="B9" s="69">
        <f t="shared" si="0"/>
        <v>45144</v>
      </c>
      <c r="C9" s="43"/>
      <c r="D9" s="44"/>
      <c r="E9" s="49"/>
      <c r="F9" s="19">
        <f t="shared" si="1"/>
        <v>0</v>
      </c>
      <c r="G9" s="88"/>
      <c r="H9" s="88"/>
      <c r="I9" s="1"/>
      <c r="J9" s="2"/>
    </row>
    <row r="10" spans="1:51" s="12" customFormat="1" ht="14.25" x14ac:dyDescent="0.2">
      <c r="A10" s="64">
        <f t="shared" si="2"/>
        <v>45145</v>
      </c>
      <c r="B10" s="69">
        <f t="shared" si="0"/>
        <v>45145</v>
      </c>
      <c r="C10" s="43"/>
      <c r="D10" s="44"/>
      <c r="E10" s="49"/>
      <c r="F10" s="19">
        <f t="shared" si="1"/>
        <v>0</v>
      </c>
      <c r="G10" s="88"/>
      <c r="H10" s="88"/>
      <c r="I10" s="1"/>
      <c r="J10" s="2"/>
      <c r="M10" s="230"/>
    </row>
    <row r="11" spans="1:51" s="12" customFormat="1" ht="14.25" x14ac:dyDescent="0.2">
      <c r="A11" s="64">
        <f t="shared" si="2"/>
        <v>45146</v>
      </c>
      <c r="B11" s="69">
        <f t="shared" si="0"/>
        <v>45146</v>
      </c>
      <c r="C11" s="43"/>
      <c r="D11" s="44"/>
      <c r="E11" s="49"/>
      <c r="F11" s="19">
        <f t="shared" si="1"/>
        <v>0</v>
      </c>
      <c r="G11" s="88"/>
      <c r="H11" s="88"/>
      <c r="I11" s="1"/>
      <c r="J11" s="2"/>
      <c r="M11" s="230"/>
    </row>
    <row r="12" spans="1:51" s="12" customFormat="1" ht="14.25" x14ac:dyDescent="0.2">
      <c r="A12" s="64">
        <f t="shared" si="2"/>
        <v>45147</v>
      </c>
      <c r="B12" s="69">
        <f t="shared" si="0"/>
        <v>45147</v>
      </c>
      <c r="C12" s="43"/>
      <c r="D12" s="44"/>
      <c r="E12" s="49"/>
      <c r="F12" s="19">
        <f t="shared" si="1"/>
        <v>0</v>
      </c>
      <c r="G12" s="88"/>
      <c r="H12" s="88"/>
      <c r="I12" s="1"/>
      <c r="J12" s="2"/>
    </row>
    <row r="13" spans="1:51" s="12" customFormat="1" ht="14.25" x14ac:dyDescent="0.2">
      <c r="A13" s="64">
        <f t="shared" si="2"/>
        <v>45148</v>
      </c>
      <c r="B13" s="69">
        <f t="shared" si="0"/>
        <v>45148</v>
      </c>
      <c r="C13" s="43"/>
      <c r="D13" s="44"/>
      <c r="E13" s="49"/>
      <c r="F13" s="19">
        <f t="shared" si="1"/>
        <v>0</v>
      </c>
      <c r="G13" s="88"/>
      <c r="H13" s="88"/>
      <c r="I13" s="1"/>
      <c r="J13" s="2"/>
    </row>
    <row r="14" spans="1:51" s="12" customFormat="1" ht="14.25" x14ac:dyDescent="0.2">
      <c r="A14" s="64">
        <f t="shared" si="2"/>
        <v>45149</v>
      </c>
      <c r="B14" s="69">
        <f t="shared" si="0"/>
        <v>45149</v>
      </c>
      <c r="C14" s="43"/>
      <c r="D14" s="44"/>
      <c r="E14" s="49"/>
      <c r="F14" s="19">
        <f t="shared" si="1"/>
        <v>0</v>
      </c>
      <c r="G14" s="88"/>
      <c r="H14" s="88"/>
      <c r="I14" s="1"/>
      <c r="J14" s="2"/>
    </row>
    <row r="15" spans="1:51" s="12" customFormat="1" ht="14.25" x14ac:dyDescent="0.2">
      <c r="A15" s="64">
        <f t="shared" si="2"/>
        <v>45150</v>
      </c>
      <c r="B15" s="69">
        <f t="shared" si="0"/>
        <v>45150</v>
      </c>
      <c r="C15" s="43"/>
      <c r="D15" s="44"/>
      <c r="E15" s="49"/>
      <c r="F15" s="19">
        <f t="shared" si="1"/>
        <v>0</v>
      </c>
      <c r="G15" s="88"/>
      <c r="H15" s="88"/>
      <c r="I15" s="1"/>
      <c r="J15" s="2"/>
    </row>
    <row r="16" spans="1:51" s="12" customFormat="1" ht="14.25" x14ac:dyDescent="0.2">
      <c r="A16" s="64">
        <f t="shared" si="2"/>
        <v>45151</v>
      </c>
      <c r="B16" s="69">
        <f t="shared" si="0"/>
        <v>45151</v>
      </c>
      <c r="C16" s="43"/>
      <c r="D16" s="44"/>
      <c r="E16" s="49"/>
      <c r="F16" s="19">
        <f t="shared" si="1"/>
        <v>0</v>
      </c>
      <c r="G16" s="88"/>
      <c r="H16" s="88"/>
      <c r="I16" s="1"/>
      <c r="J16" s="2"/>
    </row>
    <row r="17" spans="1:10" s="12" customFormat="1" ht="14.25" x14ac:dyDescent="0.2">
      <c r="A17" s="64">
        <f t="shared" si="2"/>
        <v>45152</v>
      </c>
      <c r="B17" s="69">
        <f t="shared" si="0"/>
        <v>45152</v>
      </c>
      <c r="C17" s="43"/>
      <c r="D17" s="44"/>
      <c r="E17" s="49"/>
      <c r="F17" s="19">
        <f t="shared" si="1"/>
        <v>0</v>
      </c>
      <c r="G17" s="88"/>
      <c r="H17" s="88"/>
      <c r="I17" s="1"/>
      <c r="J17" s="2"/>
    </row>
    <row r="18" spans="1:10" s="12" customFormat="1" ht="14.25" x14ac:dyDescent="0.2">
      <c r="A18" s="64">
        <f t="shared" si="2"/>
        <v>45153</v>
      </c>
      <c r="B18" s="69">
        <f t="shared" si="0"/>
        <v>45153</v>
      </c>
      <c r="C18" s="43"/>
      <c r="D18" s="44"/>
      <c r="E18" s="49"/>
      <c r="F18" s="19">
        <f t="shared" si="1"/>
        <v>0</v>
      </c>
      <c r="G18" s="88"/>
      <c r="H18" s="88"/>
      <c r="I18" s="1"/>
      <c r="J18" s="2"/>
    </row>
    <row r="19" spans="1:10" s="12" customFormat="1" ht="14.25" x14ac:dyDescent="0.2">
      <c r="A19" s="64">
        <f t="shared" si="2"/>
        <v>45154</v>
      </c>
      <c r="B19" s="69">
        <f t="shared" si="0"/>
        <v>45154</v>
      </c>
      <c r="C19" s="43"/>
      <c r="D19" s="44"/>
      <c r="E19" s="49"/>
      <c r="F19" s="19">
        <f t="shared" si="1"/>
        <v>0</v>
      </c>
      <c r="G19" s="88"/>
      <c r="H19" s="88"/>
      <c r="I19" s="1"/>
      <c r="J19" s="2"/>
    </row>
    <row r="20" spans="1:10" s="12" customFormat="1" ht="14.25" x14ac:dyDescent="0.2">
      <c r="A20" s="64">
        <f t="shared" si="2"/>
        <v>45155</v>
      </c>
      <c r="B20" s="69">
        <f t="shared" si="0"/>
        <v>45155</v>
      </c>
      <c r="C20" s="43"/>
      <c r="D20" s="44"/>
      <c r="E20" s="49"/>
      <c r="F20" s="19">
        <f t="shared" si="1"/>
        <v>0</v>
      </c>
      <c r="G20" s="88"/>
      <c r="H20" s="88"/>
      <c r="I20" s="1"/>
      <c r="J20" s="2"/>
    </row>
    <row r="21" spans="1:10" s="12" customFormat="1" ht="14.25" x14ac:dyDescent="0.2">
      <c r="A21" s="64">
        <f t="shared" si="2"/>
        <v>45156</v>
      </c>
      <c r="B21" s="69">
        <f t="shared" si="0"/>
        <v>45156</v>
      </c>
      <c r="C21" s="43"/>
      <c r="D21" s="44"/>
      <c r="E21" s="49"/>
      <c r="F21" s="19">
        <f t="shared" si="1"/>
        <v>0</v>
      </c>
      <c r="G21" s="88"/>
      <c r="H21" s="88"/>
      <c r="I21" s="1"/>
      <c r="J21" s="2"/>
    </row>
    <row r="22" spans="1:10" s="12" customFormat="1" ht="14.25" x14ac:dyDescent="0.2">
      <c r="A22" s="64">
        <f t="shared" si="2"/>
        <v>45157</v>
      </c>
      <c r="B22" s="69">
        <f t="shared" si="0"/>
        <v>45157</v>
      </c>
      <c r="C22" s="43"/>
      <c r="D22" s="44"/>
      <c r="E22" s="49"/>
      <c r="F22" s="19">
        <f t="shared" si="1"/>
        <v>0</v>
      </c>
      <c r="G22" s="88"/>
      <c r="H22" s="88"/>
      <c r="I22" s="1"/>
      <c r="J22" s="2"/>
    </row>
    <row r="23" spans="1:10" s="12" customFormat="1" ht="14.25" x14ac:dyDescent="0.2">
      <c r="A23" s="64">
        <f t="shared" si="2"/>
        <v>45158</v>
      </c>
      <c r="B23" s="69">
        <f t="shared" si="0"/>
        <v>45158</v>
      </c>
      <c r="C23" s="43"/>
      <c r="D23" s="44"/>
      <c r="E23" s="49"/>
      <c r="F23" s="19">
        <f t="shared" si="1"/>
        <v>0</v>
      </c>
      <c r="G23" s="88"/>
      <c r="H23" s="88"/>
      <c r="I23" s="1"/>
      <c r="J23" s="2"/>
    </row>
    <row r="24" spans="1:10" s="12" customFormat="1" ht="14.25" x14ac:dyDescent="0.2">
      <c r="A24" s="64">
        <f t="shared" si="2"/>
        <v>45159</v>
      </c>
      <c r="B24" s="69">
        <f t="shared" si="0"/>
        <v>45159</v>
      </c>
      <c r="C24" s="43"/>
      <c r="D24" s="44"/>
      <c r="E24" s="49"/>
      <c r="F24" s="19">
        <f t="shared" si="1"/>
        <v>0</v>
      </c>
      <c r="G24" s="88"/>
      <c r="H24" s="88"/>
      <c r="I24" s="1"/>
      <c r="J24" s="2"/>
    </row>
    <row r="25" spans="1:10" s="12" customFormat="1" ht="14.25" x14ac:dyDescent="0.2">
      <c r="A25" s="64">
        <f t="shared" si="2"/>
        <v>45160</v>
      </c>
      <c r="B25" s="69">
        <f t="shared" si="0"/>
        <v>45160</v>
      </c>
      <c r="C25" s="43"/>
      <c r="D25" s="44"/>
      <c r="E25" s="49"/>
      <c r="F25" s="19">
        <f t="shared" si="1"/>
        <v>0</v>
      </c>
      <c r="G25" s="88"/>
      <c r="H25" s="88"/>
      <c r="I25" s="1"/>
      <c r="J25" s="2"/>
    </row>
    <row r="26" spans="1:10" s="12" customFormat="1" ht="14.25" x14ac:dyDescent="0.2">
      <c r="A26" s="64">
        <f t="shared" si="2"/>
        <v>45161</v>
      </c>
      <c r="B26" s="69">
        <f t="shared" si="0"/>
        <v>45161</v>
      </c>
      <c r="C26" s="43"/>
      <c r="D26" s="44"/>
      <c r="E26" s="49"/>
      <c r="F26" s="19">
        <f t="shared" si="1"/>
        <v>0</v>
      </c>
      <c r="G26" s="88"/>
      <c r="H26" s="88"/>
      <c r="I26" s="1"/>
      <c r="J26" s="2"/>
    </row>
    <row r="27" spans="1:10" s="12" customFormat="1" ht="14.25" x14ac:dyDescent="0.2">
      <c r="A27" s="64">
        <f t="shared" si="2"/>
        <v>45162</v>
      </c>
      <c r="B27" s="69">
        <f t="shared" si="0"/>
        <v>45162</v>
      </c>
      <c r="C27" s="43"/>
      <c r="D27" s="44"/>
      <c r="E27" s="49"/>
      <c r="F27" s="19">
        <f t="shared" si="1"/>
        <v>0</v>
      </c>
      <c r="G27" s="88"/>
      <c r="H27" s="88"/>
      <c r="I27" s="1"/>
      <c r="J27" s="2"/>
    </row>
    <row r="28" spans="1:10" s="12" customFormat="1" ht="14.25" x14ac:dyDescent="0.2">
      <c r="A28" s="64">
        <f t="shared" si="2"/>
        <v>45163</v>
      </c>
      <c r="B28" s="69">
        <f t="shared" si="0"/>
        <v>45163</v>
      </c>
      <c r="C28" s="43"/>
      <c r="D28" s="44"/>
      <c r="E28" s="49"/>
      <c r="F28" s="19">
        <f t="shared" si="1"/>
        <v>0</v>
      </c>
      <c r="G28" s="88"/>
      <c r="H28" s="88"/>
      <c r="I28" s="1"/>
      <c r="J28" s="2"/>
    </row>
    <row r="29" spans="1:10" s="12" customFormat="1" ht="14.25" x14ac:dyDescent="0.2">
      <c r="A29" s="64">
        <f t="shared" si="2"/>
        <v>45164</v>
      </c>
      <c r="B29" s="69">
        <f t="shared" si="0"/>
        <v>45164</v>
      </c>
      <c r="C29" s="43"/>
      <c r="D29" s="44"/>
      <c r="E29" s="49"/>
      <c r="F29" s="19">
        <f t="shared" si="1"/>
        <v>0</v>
      </c>
      <c r="G29" s="88"/>
      <c r="H29" s="88"/>
      <c r="I29" s="1"/>
      <c r="J29" s="2"/>
    </row>
    <row r="30" spans="1:10" s="12" customFormat="1" ht="14.25" x14ac:dyDescent="0.2">
      <c r="A30" s="64">
        <f t="shared" si="2"/>
        <v>45165</v>
      </c>
      <c r="B30" s="69">
        <f t="shared" si="0"/>
        <v>45165</v>
      </c>
      <c r="C30" s="43"/>
      <c r="D30" s="44"/>
      <c r="E30" s="49"/>
      <c r="F30" s="19">
        <f t="shared" si="1"/>
        <v>0</v>
      </c>
      <c r="G30" s="88"/>
      <c r="H30" s="88"/>
      <c r="I30" s="1"/>
      <c r="J30" s="2"/>
    </row>
    <row r="31" spans="1:10" s="12" customFormat="1" ht="14.25" x14ac:dyDescent="0.2">
      <c r="A31" s="64">
        <f t="shared" si="2"/>
        <v>45166</v>
      </c>
      <c r="B31" s="69">
        <f t="shared" si="0"/>
        <v>45166</v>
      </c>
      <c r="C31" s="43"/>
      <c r="D31" s="44"/>
      <c r="E31" s="49"/>
      <c r="F31" s="19">
        <f t="shared" si="1"/>
        <v>0</v>
      </c>
      <c r="G31" s="88"/>
      <c r="H31" s="88"/>
      <c r="I31" s="1"/>
      <c r="J31" s="2"/>
    </row>
    <row r="32" spans="1:10" s="12" customFormat="1" ht="14.25" x14ac:dyDescent="0.2">
      <c r="A32" s="64">
        <f t="shared" si="2"/>
        <v>45167</v>
      </c>
      <c r="B32" s="69">
        <f t="shared" si="0"/>
        <v>45167</v>
      </c>
      <c r="C32" s="43"/>
      <c r="D32" s="44"/>
      <c r="E32" s="49"/>
      <c r="F32" s="19">
        <f t="shared" si="1"/>
        <v>0</v>
      </c>
      <c r="G32" s="88"/>
      <c r="H32" s="88"/>
      <c r="I32" s="1"/>
      <c r="J32" s="2"/>
    </row>
    <row r="33" spans="1:11" s="12" customFormat="1" ht="14.25" x14ac:dyDescent="0.2">
      <c r="A33" s="64">
        <f t="shared" si="2"/>
        <v>45168</v>
      </c>
      <c r="B33" s="69">
        <f t="shared" si="0"/>
        <v>45168</v>
      </c>
      <c r="C33" s="43"/>
      <c r="D33" s="44"/>
      <c r="E33" s="49"/>
      <c r="F33" s="19">
        <f t="shared" si="1"/>
        <v>0</v>
      </c>
      <c r="G33" s="88"/>
      <c r="H33" s="88"/>
      <c r="I33" s="1"/>
      <c r="J33" s="2"/>
    </row>
    <row r="34" spans="1:11" s="12" customFormat="1" ht="14.25" x14ac:dyDescent="0.2">
      <c r="A34" s="64">
        <f t="shared" si="2"/>
        <v>45169</v>
      </c>
      <c r="B34" s="69">
        <f t="shared" si="0"/>
        <v>45169</v>
      </c>
      <c r="C34" s="43"/>
      <c r="D34" s="44"/>
      <c r="E34" s="49"/>
      <c r="F34" s="19">
        <f t="shared" si="1"/>
        <v>0</v>
      </c>
      <c r="G34" s="88"/>
      <c r="H34" s="88"/>
      <c r="I34" s="1"/>
      <c r="J34" s="2"/>
    </row>
    <row r="35" spans="1:11" s="12" customFormat="1" ht="15" x14ac:dyDescent="0.2">
      <c r="A35" s="51" t="str">
        <f>IF(Übersicht!G5&gt;0,"Wegzeit in Lektionen","")</f>
        <v/>
      </c>
      <c r="B35" s="67"/>
      <c r="C35" s="45"/>
      <c r="D35" s="46"/>
      <c r="E35" s="50" t="str">
        <f>IF(A35="","",Übersicht!G5 * Übersicht!C8 / 12)</f>
        <v/>
      </c>
      <c r="F35" s="39"/>
      <c r="G35" s="40"/>
      <c r="H35" s="40"/>
      <c r="I35" s="40"/>
      <c r="J35" s="41"/>
    </row>
    <row r="36" spans="1:11" s="12" customFormat="1" ht="15" x14ac:dyDescent="0.2">
      <c r="A36" s="55" t="str">
        <f>IF(Übersicht!C12&gt;0,"Gutschrift für Altersentlastung in Stunden","")</f>
        <v/>
      </c>
      <c r="B36" s="55"/>
      <c r="C36" s="45"/>
      <c r="D36" s="47"/>
      <c r="E36" s="48"/>
      <c r="F36" s="56" t="str">
        <f>IF($A$36="","",1930/12*0.85*Übersicht!$L$5)</f>
        <v/>
      </c>
      <c r="G36" s="42"/>
      <c r="H36" s="42"/>
      <c r="I36" s="1" t="str">
        <f>IF($A$36="","",1930/12*0.12*Übersicht!$L$5)</f>
        <v/>
      </c>
      <c r="J36" s="2" t="str">
        <f>IF($A$36="","",1930/12*0.03*Übersicht!$L$5)</f>
        <v/>
      </c>
    </row>
    <row r="37" spans="1:11" s="12" customFormat="1" ht="18.75" customHeight="1" thickBot="1" x14ac:dyDescent="0.3">
      <c r="A37" s="13" t="s">
        <v>15</v>
      </c>
      <c r="B37" s="68"/>
      <c r="C37" s="14"/>
      <c r="D37" s="14"/>
      <c r="E37" s="32">
        <f t="shared" ref="E37:J37" si="3">SUM(E4:E36)</f>
        <v>0</v>
      </c>
      <c r="F37" s="33">
        <f t="shared" si="3"/>
        <v>0</v>
      </c>
      <c r="G37" s="34">
        <f t="shared" si="3"/>
        <v>0</v>
      </c>
      <c r="H37" s="34">
        <f t="shared" si="3"/>
        <v>0</v>
      </c>
      <c r="I37" s="35">
        <f t="shared" si="3"/>
        <v>0</v>
      </c>
      <c r="J37" s="36">
        <f t="shared" si="3"/>
        <v>0</v>
      </c>
    </row>
    <row r="38" spans="1:11" ht="13.5" thickTop="1" x14ac:dyDescent="0.2">
      <c r="K38" s="7"/>
    </row>
    <row r="39" spans="1:11" ht="9.75" hidden="1" customHeight="1" x14ac:dyDescent="0.25">
      <c r="C39" s="17" t="s">
        <v>2</v>
      </c>
      <c r="D39" s="17"/>
      <c r="E39" s="17"/>
      <c r="F39" s="18"/>
      <c r="G39" s="18"/>
      <c r="H39" s="18"/>
      <c r="I39" s="18"/>
      <c r="K39" s="7"/>
    </row>
    <row r="40" spans="1:11" ht="9.75" hidden="1" customHeight="1" x14ac:dyDescent="0.2">
      <c r="C40" s="17" t="s">
        <v>3</v>
      </c>
      <c r="D40" s="17"/>
      <c r="E40" s="17"/>
      <c r="K40" s="7"/>
    </row>
    <row r="41" spans="1:11" ht="9.75" hidden="1" customHeight="1" x14ac:dyDescent="0.2">
      <c r="C41" s="17" t="s">
        <v>4</v>
      </c>
      <c r="D41" s="17"/>
      <c r="E41" s="17"/>
      <c r="K41" s="7"/>
    </row>
    <row r="42" spans="1:11" ht="9.75" hidden="1" customHeight="1" x14ac:dyDescent="0.2">
      <c r="C42" s="17" t="s">
        <v>5</v>
      </c>
      <c r="D42" s="17"/>
      <c r="E42" s="17"/>
      <c r="K42" s="7"/>
    </row>
    <row r="43" spans="1:11" x14ac:dyDescent="0.2">
      <c r="K43" s="7"/>
    </row>
    <row r="44" spans="1:11" x14ac:dyDescent="0.2">
      <c r="K44" s="7"/>
    </row>
    <row r="45" spans="1:11" x14ac:dyDescent="0.2">
      <c r="K45" s="7"/>
    </row>
    <row r="46" spans="1:11" x14ac:dyDescent="0.2">
      <c r="K46" s="7"/>
    </row>
    <row r="47" spans="1:11" x14ac:dyDescent="0.2">
      <c r="K47" s="7"/>
    </row>
    <row r="48" spans="1:11" x14ac:dyDescent="0.2">
      <c r="K48" s="7"/>
    </row>
    <row r="49" spans="11:11" x14ac:dyDescent="0.2">
      <c r="K49" s="7"/>
    </row>
    <row r="50" spans="11:11" x14ac:dyDescent="0.2">
      <c r="K50" s="7"/>
    </row>
    <row r="51" spans="11:11" x14ac:dyDescent="0.2">
      <c r="K51" s="7"/>
    </row>
    <row r="52" spans="11:11" x14ac:dyDescent="0.2">
      <c r="K52" s="7"/>
    </row>
    <row r="53" spans="11:11" x14ac:dyDescent="0.2">
      <c r="K53" s="7"/>
    </row>
    <row r="54" spans="11:11" x14ac:dyDescent="0.2">
      <c r="K54" s="7"/>
    </row>
    <row r="55" spans="11:11" x14ac:dyDescent="0.2">
      <c r="K55" s="7"/>
    </row>
    <row r="56" spans="11:11" x14ac:dyDescent="0.2">
      <c r="K56" s="7"/>
    </row>
    <row r="57" spans="11:11" x14ac:dyDescent="0.2">
      <c r="K57" s="7"/>
    </row>
    <row r="58" spans="11:11" x14ac:dyDescent="0.2">
      <c r="K58" s="7"/>
    </row>
    <row r="59" spans="11:11" x14ac:dyDescent="0.2">
      <c r="K59" s="7"/>
    </row>
    <row r="60" spans="11:11" x14ac:dyDescent="0.2">
      <c r="K60" s="7"/>
    </row>
    <row r="61" spans="11:11" x14ac:dyDescent="0.2">
      <c r="K61" s="7"/>
    </row>
    <row r="62" spans="11:11" x14ac:dyDescent="0.2">
      <c r="K62" s="7"/>
    </row>
    <row r="63" spans="11:11" x14ac:dyDescent="0.2">
      <c r="K63" s="7"/>
    </row>
    <row r="64" spans="11:11" x14ac:dyDescent="0.2">
      <c r="K64" s="7"/>
    </row>
    <row r="65" spans="11:11" x14ac:dyDescent="0.2">
      <c r="K65" s="7"/>
    </row>
    <row r="66" spans="11:11" x14ac:dyDescent="0.2">
      <c r="K66" s="7"/>
    </row>
    <row r="67" spans="11:11" x14ac:dyDescent="0.2">
      <c r="K67" s="7"/>
    </row>
    <row r="68" spans="11:11" x14ac:dyDescent="0.2">
      <c r="K68" s="7"/>
    </row>
    <row r="69" spans="11:11" x14ac:dyDescent="0.2">
      <c r="K69" s="7"/>
    </row>
    <row r="70" spans="11:11" x14ac:dyDescent="0.2">
      <c r="K70" s="7"/>
    </row>
    <row r="71" spans="11:11" x14ac:dyDescent="0.2">
      <c r="K71" s="7"/>
    </row>
    <row r="72" spans="11:11" x14ac:dyDescent="0.2">
      <c r="K72" s="7"/>
    </row>
    <row r="73" spans="11:11" x14ac:dyDescent="0.2">
      <c r="K73" s="7"/>
    </row>
    <row r="74" spans="11:11" x14ac:dyDescent="0.2">
      <c r="K74" s="7"/>
    </row>
    <row r="75" spans="11:11" x14ac:dyDescent="0.2">
      <c r="K75" s="7"/>
    </row>
    <row r="76" spans="11:11" x14ac:dyDescent="0.2">
      <c r="K76" s="7"/>
    </row>
    <row r="77" spans="11:11" x14ac:dyDescent="0.2">
      <c r="K77" s="7"/>
    </row>
    <row r="78" spans="11:11" x14ac:dyDescent="0.2">
      <c r="K78" s="7"/>
    </row>
    <row r="79" spans="11:11" x14ac:dyDescent="0.2">
      <c r="K79" s="7"/>
    </row>
    <row r="80" spans="11:11" x14ac:dyDescent="0.2">
      <c r="K80" s="7"/>
    </row>
    <row r="81" spans="11:11" x14ac:dyDescent="0.2">
      <c r="K81" s="7"/>
    </row>
    <row r="82" spans="11:11" x14ac:dyDescent="0.2">
      <c r="K82" s="7"/>
    </row>
    <row r="83" spans="11:11" x14ac:dyDescent="0.2">
      <c r="K83" s="7"/>
    </row>
    <row r="84" spans="11:11" x14ac:dyDescent="0.2">
      <c r="K84" s="7"/>
    </row>
    <row r="85" spans="11:11" x14ac:dyDescent="0.2">
      <c r="K85" s="7"/>
    </row>
    <row r="86" spans="11:11" x14ac:dyDescent="0.2">
      <c r="K86" s="7"/>
    </row>
    <row r="87" spans="11:11" x14ac:dyDescent="0.2">
      <c r="K87" s="7"/>
    </row>
    <row r="88" spans="11:11" x14ac:dyDescent="0.2">
      <c r="K88" s="7"/>
    </row>
    <row r="89" spans="11:11" x14ac:dyDescent="0.2">
      <c r="K89" s="7"/>
    </row>
    <row r="90" spans="11:11" x14ac:dyDescent="0.2">
      <c r="K90" s="7"/>
    </row>
    <row r="91" spans="11:11" x14ac:dyDescent="0.2">
      <c r="K91" s="7"/>
    </row>
    <row r="92" spans="11:11" x14ac:dyDescent="0.2">
      <c r="K92" s="7"/>
    </row>
    <row r="93" spans="11:11" x14ac:dyDescent="0.2">
      <c r="K93" s="7"/>
    </row>
    <row r="94" spans="11:11" x14ac:dyDescent="0.2">
      <c r="K94" s="7"/>
    </row>
    <row r="95" spans="11:11" x14ac:dyDescent="0.2">
      <c r="K95" s="7"/>
    </row>
    <row r="96" spans="11:11" x14ac:dyDescent="0.2">
      <c r="K96" s="7"/>
    </row>
    <row r="97" spans="11:11" x14ac:dyDescent="0.2">
      <c r="K97" s="7"/>
    </row>
    <row r="98" spans="11:11" x14ac:dyDescent="0.2">
      <c r="K98" s="7"/>
    </row>
    <row r="99" spans="11:11" x14ac:dyDescent="0.2">
      <c r="K99" s="7"/>
    </row>
    <row r="100" spans="11:11" x14ac:dyDescent="0.2">
      <c r="K100" s="7"/>
    </row>
    <row r="101" spans="11:11" x14ac:dyDescent="0.2">
      <c r="K101" s="7"/>
    </row>
    <row r="102" spans="11:11" x14ac:dyDescent="0.2">
      <c r="K102" s="7"/>
    </row>
    <row r="103" spans="11:11" x14ac:dyDescent="0.2">
      <c r="K103" s="7"/>
    </row>
    <row r="104" spans="11:11" x14ac:dyDescent="0.2">
      <c r="K104" s="7"/>
    </row>
    <row r="105" spans="11:11" x14ac:dyDescent="0.2">
      <c r="K105" s="7"/>
    </row>
    <row r="106" spans="11:11" x14ac:dyDescent="0.2">
      <c r="K106" s="7"/>
    </row>
    <row r="107" spans="11:11" x14ac:dyDescent="0.2">
      <c r="K107" s="7"/>
    </row>
    <row r="108" spans="11:11" x14ac:dyDescent="0.2">
      <c r="K108" s="7"/>
    </row>
    <row r="109" spans="11:11" x14ac:dyDescent="0.2">
      <c r="K109" s="7"/>
    </row>
    <row r="110" spans="11:11" x14ac:dyDescent="0.2">
      <c r="K110" s="7"/>
    </row>
    <row r="111" spans="11:11" x14ac:dyDescent="0.2">
      <c r="K111" s="7"/>
    </row>
    <row r="112" spans="11:11" x14ac:dyDescent="0.2">
      <c r="K112" s="7"/>
    </row>
    <row r="113" spans="11:11" x14ac:dyDescent="0.2">
      <c r="K113" s="7"/>
    </row>
    <row r="114" spans="11:11" x14ac:dyDescent="0.2">
      <c r="K114" s="7"/>
    </row>
    <row r="115" spans="11:11" x14ac:dyDescent="0.2">
      <c r="K115" s="7"/>
    </row>
    <row r="116" spans="11:11" x14ac:dyDescent="0.2">
      <c r="K116" s="7"/>
    </row>
    <row r="117" spans="11:11" x14ac:dyDescent="0.2">
      <c r="K117" s="7"/>
    </row>
    <row r="118" spans="11:11" x14ac:dyDescent="0.2">
      <c r="K118" s="7"/>
    </row>
    <row r="119" spans="11:11" x14ac:dyDescent="0.2">
      <c r="K119" s="7"/>
    </row>
    <row r="120" spans="11:11" x14ac:dyDescent="0.2">
      <c r="K120" s="7"/>
    </row>
    <row r="121" spans="11:11" x14ac:dyDescent="0.2">
      <c r="K121" s="7"/>
    </row>
    <row r="122" spans="11:11" x14ac:dyDescent="0.2">
      <c r="K122" s="7"/>
    </row>
    <row r="123" spans="11:11" x14ac:dyDescent="0.2">
      <c r="K123" s="7"/>
    </row>
    <row r="124" spans="11:11" x14ac:dyDescent="0.2">
      <c r="K124" s="7"/>
    </row>
    <row r="125" spans="11:11" x14ac:dyDescent="0.2">
      <c r="K125" s="7"/>
    </row>
    <row r="126" spans="11:11" x14ac:dyDescent="0.2">
      <c r="K126" s="7"/>
    </row>
    <row r="127" spans="11:11" x14ac:dyDescent="0.2">
      <c r="K127" s="7"/>
    </row>
    <row r="128" spans="11:11" x14ac:dyDescent="0.2">
      <c r="K128" s="7"/>
    </row>
    <row r="129" spans="11:11" x14ac:dyDescent="0.2">
      <c r="K129" s="7"/>
    </row>
    <row r="130" spans="11:11" x14ac:dyDescent="0.2">
      <c r="K130" s="7"/>
    </row>
    <row r="131" spans="11:11" x14ac:dyDescent="0.2">
      <c r="K131" s="7"/>
    </row>
    <row r="132" spans="11:11" x14ac:dyDescent="0.2">
      <c r="K132" s="7"/>
    </row>
    <row r="133" spans="11:11" x14ac:dyDescent="0.2">
      <c r="K133" s="7"/>
    </row>
    <row r="134" spans="11:11" x14ac:dyDescent="0.2">
      <c r="K134" s="7"/>
    </row>
    <row r="135" spans="11:11" x14ac:dyDescent="0.2">
      <c r="K135" s="7"/>
    </row>
    <row r="136" spans="11:11" x14ac:dyDescent="0.2">
      <c r="K136" s="7"/>
    </row>
    <row r="137" spans="11:11" x14ac:dyDescent="0.2">
      <c r="K137" s="7"/>
    </row>
    <row r="138" spans="11:11" x14ac:dyDescent="0.2">
      <c r="K138" s="7"/>
    </row>
    <row r="139" spans="11:11" x14ac:dyDescent="0.2">
      <c r="K139" s="7"/>
    </row>
    <row r="140" spans="11:11" x14ac:dyDescent="0.2">
      <c r="K140" s="7"/>
    </row>
    <row r="141" spans="11:11" x14ac:dyDescent="0.2">
      <c r="K141" s="7"/>
    </row>
    <row r="142" spans="11:11" x14ac:dyDescent="0.2">
      <c r="K142" s="7"/>
    </row>
    <row r="143" spans="11:11" x14ac:dyDescent="0.2">
      <c r="K143" s="7"/>
    </row>
    <row r="144" spans="11:11" x14ac:dyDescent="0.2">
      <c r="K144" s="7"/>
    </row>
    <row r="145" spans="11:11" x14ac:dyDescent="0.2">
      <c r="K145" s="7"/>
    </row>
    <row r="146" spans="11:11" x14ac:dyDescent="0.2">
      <c r="K146" s="7"/>
    </row>
    <row r="147" spans="11:11" x14ac:dyDescent="0.2">
      <c r="K147" s="7"/>
    </row>
    <row r="148" spans="11:11" x14ac:dyDescent="0.2">
      <c r="K148" s="7"/>
    </row>
    <row r="149" spans="11:11" x14ac:dyDescent="0.2">
      <c r="K149" s="7"/>
    </row>
    <row r="150" spans="11:11" x14ac:dyDescent="0.2">
      <c r="K150" s="7"/>
    </row>
    <row r="151" spans="11:11" x14ac:dyDescent="0.2">
      <c r="K151" s="7"/>
    </row>
    <row r="152" spans="11:11" x14ac:dyDescent="0.2">
      <c r="K152" s="7"/>
    </row>
    <row r="153" spans="11:11" x14ac:dyDescent="0.2">
      <c r="K153" s="7"/>
    </row>
    <row r="154" spans="11:11" x14ac:dyDescent="0.2">
      <c r="K154" s="7"/>
    </row>
    <row r="155" spans="11:11" x14ac:dyDescent="0.2">
      <c r="K155" s="7"/>
    </row>
    <row r="156" spans="11:11" x14ac:dyDescent="0.2">
      <c r="K156" s="7"/>
    </row>
    <row r="157" spans="11:11" x14ac:dyDescent="0.2">
      <c r="K157" s="7"/>
    </row>
    <row r="158" spans="11:11" x14ac:dyDescent="0.2">
      <c r="K158" s="7"/>
    </row>
    <row r="159" spans="11:11" x14ac:dyDescent="0.2">
      <c r="K159" s="7"/>
    </row>
    <row r="160" spans="11:11" x14ac:dyDescent="0.2">
      <c r="K160" s="7"/>
    </row>
    <row r="161" spans="11:11" x14ac:dyDescent="0.2">
      <c r="K161" s="7"/>
    </row>
    <row r="162" spans="11:11" x14ac:dyDescent="0.2">
      <c r="K162" s="7"/>
    </row>
    <row r="163" spans="11:11" x14ac:dyDescent="0.2">
      <c r="K163" s="7"/>
    </row>
    <row r="164" spans="11:11" x14ac:dyDescent="0.2">
      <c r="K164" s="7"/>
    </row>
    <row r="165" spans="11:11" x14ac:dyDescent="0.2">
      <c r="K165" s="7"/>
    </row>
    <row r="166" spans="11:11" x14ac:dyDescent="0.2">
      <c r="K166" s="7"/>
    </row>
    <row r="167" spans="11:11" x14ac:dyDescent="0.2">
      <c r="K167" s="7"/>
    </row>
    <row r="168" spans="11:11" x14ac:dyDescent="0.2">
      <c r="K168" s="7"/>
    </row>
    <row r="169" spans="11:11" x14ac:dyDescent="0.2">
      <c r="K169" s="7"/>
    </row>
    <row r="170" spans="11:11" x14ac:dyDescent="0.2">
      <c r="K170" s="7"/>
    </row>
    <row r="171" spans="11:11" x14ac:dyDescent="0.2">
      <c r="K171" s="7"/>
    </row>
    <row r="172" spans="11:11" x14ac:dyDescent="0.2">
      <c r="K172" s="7"/>
    </row>
    <row r="173" spans="11:11" x14ac:dyDescent="0.2">
      <c r="K173" s="7"/>
    </row>
    <row r="174" spans="11:11" x14ac:dyDescent="0.2">
      <c r="K174" s="7"/>
    </row>
    <row r="175" spans="11:11" x14ac:dyDescent="0.2">
      <c r="K175" s="7"/>
    </row>
    <row r="176" spans="11:11" x14ac:dyDescent="0.2">
      <c r="K176" s="7"/>
    </row>
    <row r="177" spans="11:11" x14ac:dyDescent="0.2">
      <c r="K177" s="7"/>
    </row>
    <row r="178" spans="11:11" x14ac:dyDescent="0.2">
      <c r="K178" s="7"/>
    </row>
    <row r="179" spans="11:11" x14ac:dyDescent="0.2">
      <c r="K179" s="7"/>
    </row>
    <row r="180" spans="11:11" x14ac:dyDescent="0.2">
      <c r="K180" s="7"/>
    </row>
    <row r="181" spans="11:11" x14ac:dyDescent="0.2">
      <c r="K181" s="7"/>
    </row>
    <row r="182" spans="11:11" x14ac:dyDescent="0.2">
      <c r="K182" s="7"/>
    </row>
    <row r="183" spans="11:11" x14ac:dyDescent="0.2">
      <c r="K183" s="7"/>
    </row>
    <row r="184" spans="11:11" x14ac:dyDescent="0.2">
      <c r="K184" s="7"/>
    </row>
    <row r="185" spans="11:11" x14ac:dyDescent="0.2">
      <c r="K185" s="7"/>
    </row>
    <row r="186" spans="11:11" x14ac:dyDescent="0.2">
      <c r="K186" s="7"/>
    </row>
    <row r="187" spans="11:11" x14ac:dyDescent="0.2">
      <c r="K187" s="7"/>
    </row>
    <row r="188" spans="11:11" x14ac:dyDescent="0.2">
      <c r="K188" s="7"/>
    </row>
    <row r="189" spans="11:11" x14ac:dyDescent="0.2">
      <c r="K189" s="7"/>
    </row>
    <row r="190" spans="11:11" x14ac:dyDescent="0.2">
      <c r="K190" s="7"/>
    </row>
    <row r="191" spans="11:11" x14ac:dyDescent="0.2">
      <c r="K191" s="7"/>
    </row>
    <row r="192" spans="11:11" x14ac:dyDescent="0.2">
      <c r="K192" s="7"/>
    </row>
    <row r="193" spans="11:11" x14ac:dyDescent="0.2">
      <c r="K193" s="7"/>
    </row>
    <row r="194" spans="11:11" x14ac:dyDescent="0.2">
      <c r="K194" s="7"/>
    </row>
    <row r="195" spans="11:11" x14ac:dyDescent="0.2">
      <c r="K195" s="7"/>
    </row>
    <row r="196" spans="11:11" x14ac:dyDescent="0.2">
      <c r="K196" s="7"/>
    </row>
    <row r="197" spans="11:11" x14ac:dyDescent="0.2">
      <c r="K197" s="7"/>
    </row>
    <row r="198" spans="11:11" x14ac:dyDescent="0.2">
      <c r="K198" s="7"/>
    </row>
    <row r="199" spans="11:11" x14ac:dyDescent="0.2">
      <c r="K199" s="7"/>
    </row>
    <row r="200" spans="11:11" x14ac:dyDescent="0.2">
      <c r="K200" s="7"/>
    </row>
    <row r="201" spans="11:11" x14ac:dyDescent="0.2">
      <c r="K201" s="7"/>
    </row>
    <row r="202" spans="11:11" x14ac:dyDescent="0.2">
      <c r="K202" s="7"/>
    </row>
    <row r="203" spans="11:11" x14ac:dyDescent="0.2">
      <c r="K203" s="7"/>
    </row>
    <row r="204" spans="11:11" x14ac:dyDescent="0.2">
      <c r="K204" s="7"/>
    </row>
    <row r="205" spans="11:11" x14ac:dyDescent="0.2">
      <c r="K205" s="7"/>
    </row>
    <row r="206" spans="11:11" x14ac:dyDescent="0.2">
      <c r="K206" s="7"/>
    </row>
    <row r="207" spans="11:11" x14ac:dyDescent="0.2">
      <c r="K207" s="7"/>
    </row>
    <row r="208" spans="11:11" x14ac:dyDescent="0.2">
      <c r="K208" s="7"/>
    </row>
    <row r="209" spans="11:11" x14ac:dyDescent="0.2">
      <c r="K209" s="7"/>
    </row>
    <row r="210" spans="11:11" x14ac:dyDescent="0.2">
      <c r="K210" s="7"/>
    </row>
    <row r="211" spans="11:11" x14ac:dyDescent="0.2">
      <c r="K211" s="7"/>
    </row>
    <row r="212" spans="11:11" x14ac:dyDescent="0.2">
      <c r="K212" s="7"/>
    </row>
    <row r="213" spans="11:11" x14ac:dyDescent="0.2">
      <c r="K213" s="7"/>
    </row>
    <row r="214" spans="11:11" x14ac:dyDescent="0.2">
      <c r="K214" s="7"/>
    </row>
    <row r="215" spans="11:11" x14ac:dyDescent="0.2">
      <c r="K215" s="7"/>
    </row>
    <row r="216" spans="11:11" x14ac:dyDescent="0.2">
      <c r="K216" s="7"/>
    </row>
    <row r="217" spans="11:11" x14ac:dyDescent="0.2">
      <c r="K217" s="7"/>
    </row>
    <row r="218" spans="11:11" x14ac:dyDescent="0.2">
      <c r="K218" s="7"/>
    </row>
    <row r="219" spans="11:11" x14ac:dyDescent="0.2">
      <c r="K219" s="7"/>
    </row>
    <row r="220" spans="11:11" x14ac:dyDescent="0.2">
      <c r="K220" s="7"/>
    </row>
    <row r="221" spans="11:11" x14ac:dyDescent="0.2">
      <c r="K221" s="7"/>
    </row>
    <row r="222" spans="11:11" x14ac:dyDescent="0.2">
      <c r="K222" s="7"/>
    </row>
    <row r="223" spans="11:11" x14ac:dyDescent="0.2">
      <c r="K223" s="7"/>
    </row>
    <row r="224" spans="11:11" x14ac:dyDescent="0.2">
      <c r="K224" s="7"/>
    </row>
    <row r="225" spans="11:11" x14ac:dyDescent="0.2">
      <c r="K225" s="7"/>
    </row>
    <row r="226" spans="11:11" x14ac:dyDescent="0.2">
      <c r="K226" s="7"/>
    </row>
    <row r="227" spans="11:11" x14ac:dyDescent="0.2">
      <c r="K227" s="7"/>
    </row>
    <row r="228" spans="11:11" x14ac:dyDescent="0.2">
      <c r="K228" s="7"/>
    </row>
    <row r="229" spans="11:11" x14ac:dyDescent="0.2">
      <c r="K229" s="7"/>
    </row>
    <row r="230" spans="11:11" x14ac:dyDescent="0.2">
      <c r="K230" s="7"/>
    </row>
    <row r="231" spans="11:11" x14ac:dyDescent="0.2">
      <c r="K231" s="7"/>
    </row>
    <row r="232" spans="11:11" x14ac:dyDescent="0.2">
      <c r="K232" s="7"/>
    </row>
    <row r="233" spans="11:11" x14ac:dyDescent="0.2">
      <c r="K233" s="7"/>
    </row>
    <row r="234" spans="11:11" x14ac:dyDescent="0.2">
      <c r="K234" s="7"/>
    </row>
    <row r="235" spans="11:11" x14ac:dyDescent="0.2">
      <c r="K235" s="7"/>
    </row>
    <row r="236" spans="11:11" x14ac:dyDescent="0.2">
      <c r="K236" s="7"/>
    </row>
    <row r="237" spans="11:11" x14ac:dyDescent="0.2">
      <c r="K237" s="7"/>
    </row>
    <row r="238" spans="11:11" x14ac:dyDescent="0.2">
      <c r="K238" s="7"/>
    </row>
    <row r="239" spans="11:11" x14ac:dyDescent="0.2">
      <c r="K239" s="7"/>
    </row>
    <row r="240" spans="11:11" x14ac:dyDescent="0.2">
      <c r="K240" s="7"/>
    </row>
    <row r="241" spans="11:11" x14ac:dyDescent="0.2">
      <c r="K241" s="7"/>
    </row>
    <row r="242" spans="11:11" x14ac:dyDescent="0.2">
      <c r="K242" s="7"/>
    </row>
    <row r="243" spans="11:11" x14ac:dyDescent="0.2">
      <c r="K243" s="7"/>
    </row>
    <row r="244" spans="11:11" x14ac:dyDescent="0.2">
      <c r="K244" s="7"/>
    </row>
    <row r="245" spans="11:11" x14ac:dyDescent="0.2">
      <c r="K245" s="7"/>
    </row>
    <row r="246" spans="11:11" x14ac:dyDescent="0.2">
      <c r="K246" s="7"/>
    </row>
    <row r="247" spans="11:11" x14ac:dyDescent="0.2">
      <c r="K247" s="7"/>
    </row>
    <row r="248" spans="11:11" x14ac:dyDescent="0.2">
      <c r="K248" s="7"/>
    </row>
    <row r="249" spans="11:11" x14ac:dyDescent="0.2">
      <c r="K249" s="7"/>
    </row>
    <row r="250" spans="11:11" x14ac:dyDescent="0.2">
      <c r="K250" s="7"/>
    </row>
    <row r="251" spans="11:11" x14ac:dyDescent="0.2">
      <c r="K251" s="7"/>
    </row>
    <row r="252" spans="11:11" x14ac:dyDescent="0.2">
      <c r="K252" s="7"/>
    </row>
    <row r="253" spans="11:11" x14ac:dyDescent="0.2">
      <c r="K253" s="7"/>
    </row>
    <row r="254" spans="11:11" x14ac:dyDescent="0.2">
      <c r="K254" s="7"/>
    </row>
    <row r="255" spans="11:11" x14ac:dyDescent="0.2">
      <c r="K255" s="7"/>
    </row>
    <row r="256" spans="11:11" x14ac:dyDescent="0.2">
      <c r="K256" s="7"/>
    </row>
    <row r="257" spans="11:11" x14ac:dyDescent="0.2">
      <c r="K257" s="7"/>
    </row>
    <row r="258" spans="11:11" x14ac:dyDescent="0.2">
      <c r="K258" s="7"/>
    </row>
    <row r="259" spans="11:11" x14ac:dyDescent="0.2">
      <c r="K259" s="7"/>
    </row>
    <row r="260" spans="11:11" x14ac:dyDescent="0.2">
      <c r="K260" s="7"/>
    </row>
    <row r="261" spans="11:11" x14ac:dyDescent="0.2">
      <c r="K261" s="7"/>
    </row>
    <row r="262" spans="11:11" x14ac:dyDescent="0.2">
      <c r="K262" s="7"/>
    </row>
    <row r="263" spans="11:11" x14ac:dyDescent="0.2">
      <c r="K263" s="7"/>
    </row>
    <row r="264" spans="11:11" x14ac:dyDescent="0.2">
      <c r="K264" s="7"/>
    </row>
    <row r="265" spans="11:11" x14ac:dyDescent="0.2">
      <c r="K265" s="7"/>
    </row>
    <row r="266" spans="11:11" x14ac:dyDescent="0.2">
      <c r="K266" s="7"/>
    </row>
    <row r="267" spans="11:11" x14ac:dyDescent="0.2">
      <c r="K267" s="7"/>
    </row>
    <row r="268" spans="11:11" x14ac:dyDescent="0.2">
      <c r="K268" s="7"/>
    </row>
    <row r="269" spans="11:11" x14ac:dyDescent="0.2">
      <c r="K269" s="7"/>
    </row>
    <row r="270" spans="11:11" x14ac:dyDescent="0.2">
      <c r="K270" s="7"/>
    </row>
    <row r="271" spans="11:11" x14ac:dyDescent="0.2">
      <c r="K271" s="7"/>
    </row>
    <row r="272" spans="11:11" x14ac:dyDescent="0.2">
      <c r="K272" s="7"/>
    </row>
    <row r="273" spans="11:11" x14ac:dyDescent="0.2">
      <c r="K273" s="7"/>
    </row>
    <row r="274" spans="11:11" x14ac:dyDescent="0.2">
      <c r="K274" s="7"/>
    </row>
    <row r="275" spans="11:11" x14ac:dyDescent="0.2">
      <c r="K275" s="7"/>
    </row>
    <row r="276" spans="11:11" x14ac:dyDescent="0.2">
      <c r="K276" s="7"/>
    </row>
    <row r="277" spans="11:11" x14ac:dyDescent="0.2">
      <c r="K277" s="7"/>
    </row>
    <row r="278" spans="11:11" x14ac:dyDescent="0.2">
      <c r="K278" s="7"/>
    </row>
    <row r="279" spans="11:11" x14ac:dyDescent="0.2">
      <c r="K279" s="7"/>
    </row>
    <row r="280" spans="11:11" x14ac:dyDescent="0.2">
      <c r="K280" s="7"/>
    </row>
    <row r="281" spans="11:11" x14ac:dyDescent="0.2">
      <c r="K281" s="7"/>
    </row>
    <row r="282" spans="11:11" x14ac:dyDescent="0.2">
      <c r="K282" s="7"/>
    </row>
    <row r="283" spans="11:11" x14ac:dyDescent="0.2">
      <c r="K283" s="7"/>
    </row>
    <row r="284" spans="11:11" x14ac:dyDescent="0.2">
      <c r="K284" s="7"/>
    </row>
    <row r="285" spans="11:11" x14ac:dyDescent="0.2">
      <c r="K285" s="7"/>
    </row>
    <row r="286" spans="11:11" x14ac:dyDescent="0.2">
      <c r="K286" s="7"/>
    </row>
    <row r="287" spans="11:11" x14ac:dyDescent="0.2">
      <c r="K287" s="7"/>
    </row>
    <row r="288" spans="11:11" x14ac:dyDescent="0.2">
      <c r="K288" s="7"/>
    </row>
    <row r="289" spans="11:11" x14ac:dyDescent="0.2">
      <c r="K289" s="7"/>
    </row>
    <row r="290" spans="11:11" x14ac:dyDescent="0.2">
      <c r="K290" s="7"/>
    </row>
    <row r="291" spans="11:11" x14ac:dyDescent="0.2">
      <c r="K291" s="7"/>
    </row>
    <row r="292" spans="11:11" x14ac:dyDescent="0.2">
      <c r="K292" s="7"/>
    </row>
    <row r="293" spans="11:11" x14ac:dyDescent="0.2">
      <c r="K293" s="7"/>
    </row>
    <row r="294" spans="11:11" x14ac:dyDescent="0.2">
      <c r="K294" s="7"/>
    </row>
    <row r="295" spans="11:11" x14ac:dyDescent="0.2">
      <c r="K295" s="7"/>
    </row>
    <row r="296" spans="11:11" x14ac:dyDescent="0.2">
      <c r="K296" s="7"/>
    </row>
    <row r="297" spans="11:11" x14ac:dyDescent="0.2">
      <c r="K297" s="7"/>
    </row>
    <row r="298" spans="11:11" x14ac:dyDescent="0.2">
      <c r="K298" s="7"/>
    </row>
    <row r="299" spans="11:11" x14ac:dyDescent="0.2">
      <c r="K299" s="7"/>
    </row>
    <row r="300" spans="11:11" x14ac:dyDescent="0.2">
      <c r="K300" s="7"/>
    </row>
    <row r="301" spans="11:11" x14ac:dyDescent="0.2">
      <c r="K301" s="7"/>
    </row>
    <row r="302" spans="11:11" x14ac:dyDescent="0.2">
      <c r="K302" s="7"/>
    </row>
    <row r="303" spans="11:11" x14ac:dyDescent="0.2">
      <c r="K303" s="7"/>
    </row>
    <row r="304" spans="11:11" x14ac:dyDescent="0.2">
      <c r="K304" s="7"/>
    </row>
    <row r="305" spans="11:11" x14ac:dyDescent="0.2">
      <c r="K305" s="7"/>
    </row>
    <row r="306" spans="11:11" x14ac:dyDescent="0.2">
      <c r="K306" s="7"/>
    </row>
    <row r="307" spans="11:11" x14ac:dyDescent="0.2">
      <c r="K307" s="7"/>
    </row>
    <row r="308" spans="11:11" x14ac:dyDescent="0.2">
      <c r="K308" s="7"/>
    </row>
    <row r="309" spans="11:11" x14ac:dyDescent="0.2">
      <c r="K309" s="7"/>
    </row>
    <row r="310" spans="11:11" x14ac:dyDescent="0.2">
      <c r="K310" s="7"/>
    </row>
    <row r="311" spans="11:11" x14ac:dyDescent="0.2">
      <c r="K311" s="7"/>
    </row>
    <row r="312" spans="11:11" x14ac:dyDescent="0.2">
      <c r="K312" s="7"/>
    </row>
    <row r="313" spans="11:11" x14ac:dyDescent="0.2">
      <c r="K313" s="7"/>
    </row>
    <row r="314" spans="11:11" x14ac:dyDescent="0.2">
      <c r="K314" s="7"/>
    </row>
    <row r="315" spans="11:11" x14ac:dyDescent="0.2">
      <c r="K315" s="7"/>
    </row>
    <row r="316" spans="11:11" x14ac:dyDescent="0.2">
      <c r="K316" s="7"/>
    </row>
    <row r="317" spans="11:11" x14ac:dyDescent="0.2">
      <c r="K317" s="7"/>
    </row>
    <row r="318" spans="11:11" x14ac:dyDescent="0.2">
      <c r="K318" s="7"/>
    </row>
    <row r="319" spans="11:11" x14ac:dyDescent="0.2">
      <c r="K319" s="7"/>
    </row>
    <row r="320" spans="11:11" x14ac:dyDescent="0.2">
      <c r="K320" s="7"/>
    </row>
    <row r="321" spans="11:11" x14ac:dyDescent="0.2">
      <c r="K321" s="7"/>
    </row>
    <row r="322" spans="11:11" x14ac:dyDescent="0.2">
      <c r="K322" s="7"/>
    </row>
    <row r="323" spans="11:11" x14ac:dyDescent="0.2">
      <c r="K323" s="7"/>
    </row>
    <row r="324" spans="11:11" x14ac:dyDescent="0.2">
      <c r="K324" s="7"/>
    </row>
    <row r="325" spans="11:11" x14ac:dyDescent="0.2">
      <c r="K325" s="7"/>
    </row>
    <row r="326" spans="11:11" x14ac:dyDescent="0.2">
      <c r="K326" s="7"/>
    </row>
    <row r="327" spans="11:11" x14ac:dyDescent="0.2">
      <c r="K327" s="7"/>
    </row>
    <row r="328" spans="11:11" x14ac:dyDescent="0.2">
      <c r="K328" s="7"/>
    </row>
    <row r="329" spans="11:11" x14ac:dyDescent="0.2">
      <c r="K329" s="7"/>
    </row>
    <row r="330" spans="11:11" x14ac:dyDescent="0.2">
      <c r="K330" s="7"/>
    </row>
    <row r="331" spans="11:11" x14ac:dyDescent="0.2">
      <c r="K331" s="7"/>
    </row>
    <row r="332" spans="11:11" x14ac:dyDescent="0.2">
      <c r="K332" s="7"/>
    </row>
    <row r="333" spans="11:11" x14ac:dyDescent="0.2">
      <c r="K333" s="7"/>
    </row>
    <row r="334" spans="11:11" x14ac:dyDescent="0.2">
      <c r="K334" s="7"/>
    </row>
    <row r="335" spans="11:11" x14ac:dyDescent="0.2">
      <c r="K335" s="7"/>
    </row>
    <row r="336" spans="11:11" x14ac:dyDescent="0.2">
      <c r="K336" s="7"/>
    </row>
    <row r="337" spans="11:11" x14ac:dyDescent="0.2">
      <c r="K337" s="7"/>
    </row>
    <row r="338" spans="11:11" x14ac:dyDescent="0.2">
      <c r="K338" s="7"/>
    </row>
    <row r="339" spans="11:11" x14ac:dyDescent="0.2">
      <c r="K339" s="7"/>
    </row>
    <row r="340" spans="11:11" x14ac:dyDescent="0.2">
      <c r="K340" s="7"/>
    </row>
    <row r="341" spans="11:11" x14ac:dyDescent="0.2">
      <c r="K341" s="7"/>
    </row>
    <row r="342" spans="11:11" x14ac:dyDescent="0.2">
      <c r="K342" s="7"/>
    </row>
    <row r="343" spans="11:11" x14ac:dyDescent="0.2">
      <c r="K343" s="7"/>
    </row>
    <row r="344" spans="11:11" x14ac:dyDescent="0.2">
      <c r="K344" s="7"/>
    </row>
    <row r="345" spans="11:11" x14ac:dyDescent="0.2">
      <c r="K345" s="7"/>
    </row>
    <row r="346" spans="11:11" x14ac:dyDescent="0.2">
      <c r="K346" s="7"/>
    </row>
    <row r="347" spans="11:11" x14ac:dyDescent="0.2">
      <c r="K347" s="7"/>
    </row>
    <row r="348" spans="11:11" x14ac:dyDescent="0.2">
      <c r="K348" s="7"/>
    </row>
    <row r="349" spans="11:11" x14ac:dyDescent="0.2">
      <c r="K349" s="7"/>
    </row>
    <row r="350" spans="11:11" x14ac:dyDescent="0.2">
      <c r="K350" s="7"/>
    </row>
    <row r="351" spans="11:11" x14ac:dyDescent="0.2">
      <c r="K351" s="7"/>
    </row>
    <row r="352" spans="11:11" x14ac:dyDescent="0.2">
      <c r="K352" s="7"/>
    </row>
    <row r="353" spans="11:11" x14ac:dyDescent="0.2">
      <c r="K353" s="7"/>
    </row>
    <row r="354" spans="11:11" x14ac:dyDescent="0.2">
      <c r="K354" s="7"/>
    </row>
    <row r="355" spans="11:11" x14ac:dyDescent="0.2">
      <c r="K355" s="7"/>
    </row>
    <row r="356" spans="11:11" x14ac:dyDescent="0.2">
      <c r="K356" s="7"/>
    </row>
    <row r="357" spans="11:11" x14ac:dyDescent="0.2">
      <c r="K357" s="7"/>
    </row>
    <row r="358" spans="11:11" x14ac:dyDescent="0.2">
      <c r="K358" s="7"/>
    </row>
    <row r="359" spans="11:11" x14ac:dyDescent="0.2">
      <c r="K359" s="7"/>
    </row>
    <row r="360" spans="11:11" x14ac:dyDescent="0.2">
      <c r="K360" s="7"/>
    </row>
    <row r="361" spans="11:11" x14ac:dyDescent="0.2">
      <c r="K361" s="7"/>
    </row>
    <row r="362" spans="11:11" x14ac:dyDescent="0.2">
      <c r="K362" s="7"/>
    </row>
    <row r="363" spans="11:11" x14ac:dyDescent="0.2">
      <c r="K363" s="7"/>
    </row>
    <row r="364" spans="11:11" x14ac:dyDescent="0.2">
      <c r="K364" s="7"/>
    </row>
    <row r="365" spans="11:11" x14ac:dyDescent="0.2">
      <c r="K365" s="7"/>
    </row>
    <row r="366" spans="11:11" x14ac:dyDescent="0.2">
      <c r="K366" s="7"/>
    </row>
    <row r="367" spans="11:11" x14ac:dyDescent="0.2">
      <c r="K367" s="7"/>
    </row>
    <row r="368" spans="11:11" x14ac:dyDescent="0.2">
      <c r="K368" s="7"/>
    </row>
    <row r="369" spans="11:11" x14ac:dyDescent="0.2">
      <c r="K369" s="7"/>
    </row>
    <row r="370" spans="11:11" x14ac:dyDescent="0.2">
      <c r="K370" s="7"/>
    </row>
    <row r="371" spans="11:11" x14ac:dyDescent="0.2">
      <c r="K371" s="7"/>
    </row>
    <row r="372" spans="11:11" x14ac:dyDescent="0.2">
      <c r="K372" s="7"/>
    </row>
    <row r="373" spans="11:11" x14ac:dyDescent="0.2">
      <c r="K373" s="7"/>
    </row>
    <row r="374" spans="11:11" x14ac:dyDescent="0.2">
      <c r="K374" s="7"/>
    </row>
    <row r="375" spans="11:11" x14ac:dyDescent="0.2">
      <c r="K375" s="7"/>
    </row>
    <row r="376" spans="11:11" x14ac:dyDescent="0.2">
      <c r="K376" s="7"/>
    </row>
    <row r="377" spans="11:11" x14ac:dyDescent="0.2">
      <c r="K377" s="7"/>
    </row>
    <row r="378" spans="11:11" x14ac:dyDescent="0.2">
      <c r="K378" s="7"/>
    </row>
    <row r="379" spans="11:11" x14ac:dyDescent="0.2">
      <c r="K379" s="7"/>
    </row>
    <row r="380" spans="11:11" x14ac:dyDescent="0.2">
      <c r="K380" s="7"/>
    </row>
    <row r="381" spans="11:11" x14ac:dyDescent="0.2">
      <c r="K381" s="7"/>
    </row>
    <row r="382" spans="11:11" x14ac:dyDescent="0.2">
      <c r="K382" s="7"/>
    </row>
    <row r="383" spans="11:11" x14ac:dyDescent="0.2">
      <c r="K383" s="7"/>
    </row>
    <row r="384" spans="11:11" x14ac:dyDescent="0.2">
      <c r="K384" s="7"/>
    </row>
    <row r="385" spans="11:11" x14ac:dyDescent="0.2">
      <c r="K385" s="7"/>
    </row>
    <row r="386" spans="11:11" x14ac:dyDescent="0.2">
      <c r="K386" s="7"/>
    </row>
    <row r="387" spans="11:11" x14ac:dyDescent="0.2">
      <c r="K387" s="7"/>
    </row>
    <row r="388" spans="11:11" x14ac:dyDescent="0.2">
      <c r="K388" s="7"/>
    </row>
    <row r="389" spans="11:11" x14ac:dyDescent="0.2">
      <c r="K389" s="7"/>
    </row>
    <row r="390" spans="11:11" x14ac:dyDescent="0.2">
      <c r="K390" s="7"/>
    </row>
    <row r="391" spans="11:11" x14ac:dyDescent="0.2">
      <c r="K391" s="7"/>
    </row>
    <row r="392" spans="11:11" x14ac:dyDescent="0.2">
      <c r="K392" s="7"/>
    </row>
    <row r="393" spans="11:11" x14ac:dyDescent="0.2">
      <c r="K393" s="7"/>
    </row>
    <row r="394" spans="11:11" x14ac:dyDescent="0.2">
      <c r="K394" s="7"/>
    </row>
    <row r="395" spans="11:11" x14ac:dyDescent="0.2">
      <c r="K395" s="7"/>
    </row>
    <row r="396" spans="11:11" x14ac:dyDescent="0.2">
      <c r="K396" s="7"/>
    </row>
    <row r="397" spans="11:11" x14ac:dyDescent="0.2">
      <c r="K397" s="7"/>
    </row>
    <row r="398" spans="11:11" x14ac:dyDescent="0.2">
      <c r="K398" s="7"/>
    </row>
    <row r="399" spans="11:11" x14ac:dyDescent="0.2">
      <c r="K399" s="7"/>
    </row>
    <row r="400" spans="11:11" x14ac:dyDescent="0.2">
      <c r="K400" s="7"/>
    </row>
    <row r="401" spans="11:11" x14ac:dyDescent="0.2">
      <c r="K401" s="7"/>
    </row>
    <row r="402" spans="11:11" x14ac:dyDescent="0.2">
      <c r="K402" s="7"/>
    </row>
    <row r="403" spans="11:11" x14ac:dyDescent="0.2">
      <c r="K403" s="7"/>
    </row>
    <row r="404" spans="11:11" x14ac:dyDescent="0.2">
      <c r="K404" s="7"/>
    </row>
    <row r="405" spans="11:11" x14ac:dyDescent="0.2">
      <c r="K405" s="7"/>
    </row>
    <row r="406" spans="11:11" x14ac:dyDescent="0.2">
      <c r="K406" s="7"/>
    </row>
    <row r="407" spans="11:11" x14ac:dyDescent="0.2">
      <c r="K407" s="7"/>
    </row>
    <row r="408" spans="11:11" x14ac:dyDescent="0.2">
      <c r="K408" s="7"/>
    </row>
    <row r="409" spans="11:11" x14ac:dyDescent="0.2">
      <c r="K409" s="7"/>
    </row>
    <row r="410" spans="11:11" x14ac:dyDescent="0.2">
      <c r="K410" s="7"/>
    </row>
    <row r="411" spans="11:11" x14ac:dyDescent="0.2">
      <c r="K411" s="7"/>
    </row>
    <row r="412" spans="11:11" x14ac:dyDescent="0.2">
      <c r="K412" s="7"/>
    </row>
    <row r="413" spans="11:11" x14ac:dyDescent="0.2">
      <c r="K413" s="7"/>
    </row>
    <row r="414" spans="11:11" x14ac:dyDescent="0.2">
      <c r="K414" s="7"/>
    </row>
    <row r="415" spans="11:11" x14ac:dyDescent="0.2">
      <c r="K415" s="7"/>
    </row>
    <row r="416" spans="11:11" x14ac:dyDescent="0.2">
      <c r="K416" s="7"/>
    </row>
    <row r="417" spans="11:11" x14ac:dyDescent="0.2">
      <c r="K417" s="7"/>
    </row>
    <row r="418" spans="11:11" x14ac:dyDescent="0.2">
      <c r="K418" s="7"/>
    </row>
    <row r="419" spans="11:11" x14ac:dyDescent="0.2">
      <c r="K419" s="7"/>
    </row>
    <row r="420" spans="11:11" x14ac:dyDescent="0.2">
      <c r="K420" s="7"/>
    </row>
    <row r="421" spans="11:11" x14ac:dyDescent="0.2">
      <c r="K421" s="7"/>
    </row>
    <row r="422" spans="11:11" x14ac:dyDescent="0.2">
      <c r="K422" s="7"/>
    </row>
    <row r="423" spans="11:11" x14ac:dyDescent="0.2">
      <c r="K423" s="7"/>
    </row>
    <row r="424" spans="11:11" x14ac:dyDescent="0.2">
      <c r="K424" s="7"/>
    </row>
    <row r="425" spans="11:11" x14ac:dyDescent="0.2">
      <c r="K425" s="7"/>
    </row>
    <row r="426" spans="11:11" x14ac:dyDescent="0.2">
      <c r="K426" s="7"/>
    </row>
    <row r="427" spans="11:11" x14ac:dyDescent="0.2">
      <c r="K427" s="7"/>
    </row>
    <row r="428" spans="11:11" x14ac:dyDescent="0.2">
      <c r="K428" s="7"/>
    </row>
    <row r="429" spans="11:11" x14ac:dyDescent="0.2">
      <c r="K429" s="7"/>
    </row>
    <row r="430" spans="11:11" x14ac:dyDescent="0.2">
      <c r="K430" s="7"/>
    </row>
    <row r="431" spans="11:11" x14ac:dyDescent="0.2">
      <c r="K431" s="7"/>
    </row>
    <row r="432" spans="11:11" x14ac:dyDescent="0.2">
      <c r="K432" s="7"/>
    </row>
    <row r="433" spans="11:11" x14ac:dyDescent="0.2">
      <c r="K433" s="7"/>
    </row>
    <row r="434" spans="11:11" x14ac:dyDescent="0.2">
      <c r="K434" s="7"/>
    </row>
    <row r="435" spans="11:11" x14ac:dyDescent="0.2">
      <c r="K435" s="7"/>
    </row>
    <row r="436" spans="11:11" x14ac:dyDescent="0.2">
      <c r="K436" s="7"/>
    </row>
    <row r="437" spans="11:11" x14ac:dyDescent="0.2">
      <c r="K437" s="7"/>
    </row>
    <row r="438" spans="11:11" x14ac:dyDescent="0.2">
      <c r="K438" s="7"/>
    </row>
    <row r="439" spans="11:11" x14ac:dyDescent="0.2">
      <c r="K439" s="7"/>
    </row>
    <row r="440" spans="11:11" x14ac:dyDescent="0.2">
      <c r="K440" s="7"/>
    </row>
    <row r="441" spans="11:11" x14ac:dyDescent="0.2">
      <c r="K441" s="7"/>
    </row>
    <row r="442" spans="11:11" x14ac:dyDescent="0.2">
      <c r="K442" s="7"/>
    </row>
    <row r="443" spans="11:11" x14ac:dyDescent="0.2">
      <c r="K443" s="7"/>
    </row>
    <row r="444" spans="11:11" x14ac:dyDescent="0.2">
      <c r="K444" s="7"/>
    </row>
    <row r="445" spans="11:11" x14ac:dyDescent="0.2">
      <c r="K445" s="7"/>
    </row>
    <row r="446" spans="11:11" x14ac:dyDescent="0.2">
      <c r="K446" s="7"/>
    </row>
    <row r="447" spans="11:11" x14ac:dyDescent="0.2">
      <c r="K447" s="7"/>
    </row>
    <row r="448" spans="11:11" x14ac:dyDescent="0.2">
      <c r="K448" s="7"/>
    </row>
    <row r="449" spans="11:11" x14ac:dyDescent="0.2">
      <c r="K449" s="7"/>
    </row>
    <row r="450" spans="11:11" x14ac:dyDescent="0.2">
      <c r="K450" s="7"/>
    </row>
    <row r="451" spans="11:11" x14ac:dyDescent="0.2">
      <c r="K451" s="7"/>
    </row>
    <row r="452" spans="11:11" x14ac:dyDescent="0.2">
      <c r="K452" s="7"/>
    </row>
    <row r="453" spans="11:11" x14ac:dyDescent="0.2">
      <c r="K453" s="7"/>
    </row>
    <row r="454" spans="11:11" x14ac:dyDescent="0.2">
      <c r="K454" s="7"/>
    </row>
    <row r="455" spans="11:11" x14ac:dyDescent="0.2">
      <c r="K455" s="7"/>
    </row>
    <row r="456" spans="11:11" x14ac:dyDescent="0.2">
      <c r="K456" s="7"/>
    </row>
    <row r="457" spans="11:11" x14ac:dyDescent="0.2">
      <c r="K457" s="7"/>
    </row>
    <row r="458" spans="11:11" x14ac:dyDescent="0.2">
      <c r="K458" s="7"/>
    </row>
    <row r="459" spans="11:11" x14ac:dyDescent="0.2">
      <c r="K459" s="7"/>
    </row>
    <row r="460" spans="11:11" x14ac:dyDescent="0.2">
      <c r="K460" s="7"/>
    </row>
    <row r="461" spans="11:11" x14ac:dyDescent="0.2">
      <c r="K461" s="7"/>
    </row>
    <row r="462" spans="11:11" x14ac:dyDescent="0.2">
      <c r="K462" s="7"/>
    </row>
    <row r="463" spans="11:11" x14ac:dyDescent="0.2">
      <c r="K463" s="7"/>
    </row>
    <row r="464" spans="11:11" x14ac:dyDescent="0.2">
      <c r="K464" s="7"/>
    </row>
    <row r="465" spans="11:11" x14ac:dyDescent="0.2">
      <c r="K465" s="7"/>
    </row>
    <row r="466" spans="11:11" x14ac:dyDescent="0.2">
      <c r="K466" s="7"/>
    </row>
    <row r="467" spans="11:11" x14ac:dyDescent="0.2">
      <c r="K467" s="7"/>
    </row>
    <row r="468" spans="11:11" x14ac:dyDescent="0.2">
      <c r="K468" s="7"/>
    </row>
    <row r="469" spans="11:11" x14ac:dyDescent="0.2">
      <c r="K469" s="7"/>
    </row>
    <row r="470" spans="11:11" x14ac:dyDescent="0.2">
      <c r="K470" s="7"/>
    </row>
    <row r="471" spans="11:11" x14ac:dyDescent="0.2">
      <c r="K471" s="7"/>
    </row>
    <row r="472" spans="11:11" x14ac:dyDescent="0.2">
      <c r="K472" s="7"/>
    </row>
    <row r="473" spans="11:11" x14ac:dyDescent="0.2">
      <c r="K473" s="7"/>
    </row>
    <row r="474" spans="11:11" x14ac:dyDescent="0.2">
      <c r="K474" s="7"/>
    </row>
    <row r="475" spans="11:11" x14ac:dyDescent="0.2">
      <c r="K475" s="7"/>
    </row>
    <row r="476" spans="11:11" x14ac:dyDescent="0.2">
      <c r="K476" s="7"/>
    </row>
    <row r="477" spans="11:11" x14ac:dyDescent="0.2">
      <c r="K477" s="7"/>
    </row>
    <row r="478" spans="11:11" x14ac:dyDescent="0.2">
      <c r="K478" s="7"/>
    </row>
    <row r="479" spans="11:11" x14ac:dyDescent="0.2">
      <c r="K479" s="7"/>
    </row>
    <row r="480" spans="11:11" x14ac:dyDescent="0.2">
      <c r="K480" s="7"/>
    </row>
    <row r="481" spans="11:11" x14ac:dyDescent="0.2">
      <c r="K481" s="7"/>
    </row>
    <row r="482" spans="11:11" x14ac:dyDescent="0.2">
      <c r="K482" s="7"/>
    </row>
    <row r="483" spans="11:11" x14ac:dyDescent="0.2">
      <c r="K483" s="7"/>
    </row>
    <row r="484" spans="11:11" x14ac:dyDescent="0.2">
      <c r="K484" s="7"/>
    </row>
    <row r="485" spans="11:11" x14ac:dyDescent="0.2">
      <c r="K485" s="7"/>
    </row>
    <row r="486" spans="11:11" x14ac:dyDescent="0.2">
      <c r="K486" s="7"/>
    </row>
    <row r="487" spans="11:11" x14ac:dyDescent="0.2">
      <c r="K487" s="7"/>
    </row>
    <row r="488" spans="11:11" x14ac:dyDescent="0.2">
      <c r="K488" s="7"/>
    </row>
    <row r="489" spans="11:11" x14ac:dyDescent="0.2">
      <c r="K489" s="7"/>
    </row>
    <row r="490" spans="11:11" x14ac:dyDescent="0.2">
      <c r="K490" s="7"/>
    </row>
    <row r="491" spans="11:11" x14ac:dyDescent="0.2">
      <c r="K491" s="7"/>
    </row>
    <row r="492" spans="11:11" x14ac:dyDescent="0.2">
      <c r="K492" s="7"/>
    </row>
    <row r="493" spans="11:11" x14ac:dyDescent="0.2">
      <c r="K493" s="7"/>
    </row>
    <row r="494" spans="11:11" x14ac:dyDescent="0.2">
      <c r="K494" s="7"/>
    </row>
    <row r="495" spans="11:11" x14ac:dyDescent="0.2">
      <c r="K495" s="7"/>
    </row>
    <row r="496" spans="11:11" x14ac:dyDescent="0.2">
      <c r="K496" s="7"/>
    </row>
    <row r="497" spans="11:11" x14ac:dyDescent="0.2">
      <c r="K497" s="7"/>
    </row>
    <row r="498" spans="11:11" x14ac:dyDescent="0.2">
      <c r="K498" s="7"/>
    </row>
    <row r="499" spans="11:11" x14ac:dyDescent="0.2">
      <c r="K499" s="7"/>
    </row>
    <row r="500" spans="11:11" x14ac:dyDescent="0.2">
      <c r="K500" s="7"/>
    </row>
    <row r="501" spans="11:11" x14ac:dyDescent="0.2">
      <c r="K501" s="7"/>
    </row>
    <row r="502" spans="11:11" x14ac:dyDescent="0.2">
      <c r="K502" s="7"/>
    </row>
    <row r="503" spans="11:11" x14ac:dyDescent="0.2">
      <c r="K503" s="7"/>
    </row>
    <row r="504" spans="11:11" x14ac:dyDescent="0.2">
      <c r="K504" s="7"/>
    </row>
    <row r="505" spans="11:11" x14ac:dyDescent="0.2">
      <c r="K505" s="7"/>
    </row>
    <row r="506" spans="11:11" x14ac:dyDescent="0.2">
      <c r="K506" s="7"/>
    </row>
    <row r="507" spans="11:11" x14ac:dyDescent="0.2">
      <c r="K507" s="7"/>
    </row>
    <row r="508" spans="11:11" x14ac:dyDescent="0.2">
      <c r="K508" s="7"/>
    </row>
    <row r="509" spans="11:11" x14ac:dyDescent="0.2">
      <c r="K509" s="7"/>
    </row>
    <row r="510" spans="11:11" x14ac:dyDescent="0.2">
      <c r="K510" s="7"/>
    </row>
    <row r="511" spans="11:11" x14ac:dyDescent="0.2">
      <c r="K511" s="7"/>
    </row>
    <row r="512" spans="11:11" x14ac:dyDescent="0.2">
      <c r="K512" s="7"/>
    </row>
    <row r="513" spans="11:11" x14ac:dyDescent="0.2">
      <c r="K513" s="7"/>
    </row>
    <row r="514" spans="11:11" x14ac:dyDescent="0.2">
      <c r="K514" s="7"/>
    </row>
    <row r="515" spans="11:11" x14ac:dyDescent="0.2">
      <c r="K515" s="7"/>
    </row>
    <row r="516" spans="11:11" x14ac:dyDescent="0.2">
      <c r="K516" s="7"/>
    </row>
    <row r="517" spans="11:11" x14ac:dyDescent="0.2">
      <c r="K517" s="7"/>
    </row>
    <row r="518" spans="11:11" x14ac:dyDescent="0.2">
      <c r="K518" s="7"/>
    </row>
    <row r="519" spans="11:11" x14ac:dyDescent="0.2">
      <c r="K519" s="7"/>
    </row>
    <row r="520" spans="11:11" x14ac:dyDescent="0.2">
      <c r="K520" s="7"/>
    </row>
    <row r="521" spans="11:11" x14ac:dyDescent="0.2">
      <c r="K521" s="7"/>
    </row>
    <row r="522" spans="11:11" x14ac:dyDescent="0.2">
      <c r="K522" s="7"/>
    </row>
    <row r="523" spans="11:11" x14ac:dyDescent="0.2">
      <c r="K523" s="7"/>
    </row>
    <row r="524" spans="11:11" x14ac:dyDescent="0.2">
      <c r="K524" s="7"/>
    </row>
    <row r="525" spans="11:11" x14ac:dyDescent="0.2">
      <c r="K525" s="7"/>
    </row>
    <row r="526" spans="11:11" x14ac:dyDescent="0.2">
      <c r="K526" s="7"/>
    </row>
    <row r="527" spans="11:11" x14ac:dyDescent="0.2">
      <c r="K527" s="7"/>
    </row>
    <row r="528" spans="11:11" x14ac:dyDescent="0.2">
      <c r="K528" s="7"/>
    </row>
    <row r="529" spans="11:11" x14ac:dyDescent="0.2">
      <c r="K529" s="7"/>
    </row>
    <row r="530" spans="11:11" x14ac:dyDescent="0.2">
      <c r="K530" s="7"/>
    </row>
    <row r="531" spans="11:11" x14ac:dyDescent="0.2">
      <c r="K531" s="7"/>
    </row>
    <row r="532" spans="11:11" x14ac:dyDescent="0.2">
      <c r="K532" s="7"/>
    </row>
    <row r="533" spans="11:11" x14ac:dyDescent="0.2">
      <c r="K533" s="7"/>
    </row>
    <row r="534" spans="11:11" x14ac:dyDescent="0.2">
      <c r="K534" s="7"/>
    </row>
    <row r="535" spans="11:11" x14ac:dyDescent="0.2">
      <c r="K535" s="7"/>
    </row>
    <row r="536" spans="11:11" x14ac:dyDescent="0.2">
      <c r="K536" s="7"/>
    </row>
    <row r="537" spans="11:11" x14ac:dyDescent="0.2">
      <c r="K537" s="7"/>
    </row>
    <row r="538" spans="11:11" x14ac:dyDescent="0.2">
      <c r="K538" s="7"/>
    </row>
    <row r="539" spans="11:11" x14ac:dyDescent="0.2">
      <c r="K539" s="7"/>
    </row>
    <row r="540" spans="11:11" x14ac:dyDescent="0.2">
      <c r="K540" s="7"/>
    </row>
    <row r="541" spans="11:11" x14ac:dyDescent="0.2">
      <c r="K541" s="7"/>
    </row>
    <row r="542" spans="11:11" x14ac:dyDescent="0.2">
      <c r="K542" s="7"/>
    </row>
    <row r="543" spans="11:11" x14ac:dyDescent="0.2">
      <c r="K543" s="7"/>
    </row>
    <row r="544" spans="11:11" x14ac:dyDescent="0.2">
      <c r="K544" s="7"/>
    </row>
    <row r="545" spans="11:11" x14ac:dyDescent="0.2">
      <c r="K545" s="7"/>
    </row>
    <row r="546" spans="11:11" x14ac:dyDescent="0.2">
      <c r="K546" s="7"/>
    </row>
    <row r="547" spans="11:11" x14ac:dyDescent="0.2">
      <c r="K547" s="7"/>
    </row>
    <row r="548" spans="11:11" x14ac:dyDescent="0.2">
      <c r="K548" s="7"/>
    </row>
    <row r="549" spans="11:11" x14ac:dyDescent="0.2">
      <c r="K549" s="7"/>
    </row>
    <row r="550" spans="11:11" x14ac:dyDescent="0.2">
      <c r="K550" s="7"/>
    </row>
    <row r="551" spans="11:11" x14ac:dyDescent="0.2">
      <c r="K551" s="7"/>
    </row>
    <row r="552" spans="11:11" x14ac:dyDescent="0.2">
      <c r="K552" s="7"/>
    </row>
    <row r="553" spans="11:11" x14ac:dyDescent="0.2">
      <c r="K553" s="7"/>
    </row>
    <row r="554" spans="11:11" x14ac:dyDescent="0.2">
      <c r="K554" s="7"/>
    </row>
    <row r="555" spans="11:11" x14ac:dyDescent="0.2">
      <c r="K555" s="7"/>
    </row>
    <row r="556" spans="11:11" x14ac:dyDescent="0.2">
      <c r="K556" s="7"/>
    </row>
    <row r="557" spans="11:11" x14ac:dyDescent="0.2">
      <c r="K557" s="7"/>
    </row>
    <row r="558" spans="11:11" x14ac:dyDescent="0.2">
      <c r="K558" s="7"/>
    </row>
    <row r="559" spans="11:11" x14ac:dyDescent="0.2">
      <c r="K559" s="7"/>
    </row>
    <row r="560" spans="11:11" x14ac:dyDescent="0.2">
      <c r="K560" s="7"/>
    </row>
    <row r="561" spans="11:11" x14ac:dyDescent="0.2">
      <c r="K561" s="7"/>
    </row>
    <row r="562" spans="11:11" x14ac:dyDescent="0.2">
      <c r="K562" s="7"/>
    </row>
    <row r="563" spans="11:11" x14ac:dyDescent="0.2">
      <c r="K563" s="7"/>
    </row>
    <row r="564" spans="11:11" x14ac:dyDescent="0.2">
      <c r="K564" s="7"/>
    </row>
    <row r="565" spans="11:11" x14ac:dyDescent="0.2">
      <c r="K565" s="7"/>
    </row>
    <row r="566" spans="11:11" x14ac:dyDescent="0.2">
      <c r="K566" s="7"/>
    </row>
    <row r="567" spans="11:11" x14ac:dyDescent="0.2">
      <c r="K567" s="7"/>
    </row>
    <row r="568" spans="11:11" x14ac:dyDescent="0.2">
      <c r="K568" s="7"/>
    </row>
    <row r="569" spans="11:11" x14ac:dyDescent="0.2">
      <c r="K569" s="7"/>
    </row>
    <row r="570" spans="11:11" x14ac:dyDescent="0.2">
      <c r="K570" s="7"/>
    </row>
    <row r="571" spans="11:11" x14ac:dyDescent="0.2">
      <c r="K571" s="7"/>
    </row>
    <row r="572" spans="11:11" x14ac:dyDescent="0.2">
      <c r="K572" s="7"/>
    </row>
    <row r="573" spans="11:11" x14ac:dyDescent="0.2">
      <c r="K573" s="7"/>
    </row>
    <row r="574" spans="11:11" x14ac:dyDescent="0.2">
      <c r="K574" s="7"/>
    </row>
    <row r="575" spans="11:11" x14ac:dyDescent="0.2">
      <c r="K575" s="7"/>
    </row>
    <row r="576" spans="11:11" x14ac:dyDescent="0.2">
      <c r="K576" s="7"/>
    </row>
    <row r="577" spans="11:11" x14ac:dyDescent="0.2">
      <c r="K577" s="7"/>
    </row>
    <row r="578" spans="11:11" x14ac:dyDescent="0.2">
      <c r="K578" s="7"/>
    </row>
    <row r="579" spans="11:11" x14ac:dyDescent="0.2">
      <c r="K579" s="7"/>
    </row>
    <row r="580" spans="11:11" x14ac:dyDescent="0.2">
      <c r="K580" s="7"/>
    </row>
    <row r="581" spans="11:11" x14ac:dyDescent="0.2">
      <c r="K581" s="7"/>
    </row>
    <row r="582" spans="11:11" x14ac:dyDescent="0.2">
      <c r="K582" s="7"/>
    </row>
    <row r="583" spans="11:11" x14ac:dyDescent="0.2">
      <c r="K583" s="7"/>
    </row>
    <row r="584" spans="11:11" x14ac:dyDescent="0.2">
      <c r="K584" s="7"/>
    </row>
    <row r="585" spans="11:11" x14ac:dyDescent="0.2">
      <c r="K585" s="7"/>
    </row>
    <row r="586" spans="11:11" x14ac:dyDescent="0.2">
      <c r="K586" s="7"/>
    </row>
    <row r="587" spans="11:11" x14ac:dyDescent="0.2">
      <c r="K587" s="7"/>
    </row>
    <row r="588" spans="11:11" x14ac:dyDescent="0.2">
      <c r="K588" s="7"/>
    </row>
    <row r="589" spans="11:11" x14ac:dyDescent="0.2">
      <c r="K589" s="7"/>
    </row>
    <row r="590" spans="11:11" x14ac:dyDescent="0.2">
      <c r="K590" s="7"/>
    </row>
    <row r="591" spans="11:11" x14ac:dyDescent="0.2">
      <c r="K591" s="7"/>
    </row>
    <row r="592" spans="11:11" x14ac:dyDescent="0.2">
      <c r="K592" s="7"/>
    </row>
    <row r="593" spans="11:11" x14ac:dyDescent="0.2">
      <c r="K593" s="7"/>
    </row>
    <row r="594" spans="11:11" x14ac:dyDescent="0.2">
      <c r="K594" s="7"/>
    </row>
    <row r="595" spans="11:11" x14ac:dyDescent="0.2">
      <c r="K595" s="7"/>
    </row>
    <row r="596" spans="11:11" x14ac:dyDescent="0.2">
      <c r="K596" s="7"/>
    </row>
    <row r="597" spans="11:11" x14ac:dyDescent="0.2">
      <c r="K597" s="7"/>
    </row>
    <row r="598" spans="11:11" x14ac:dyDescent="0.2">
      <c r="K598" s="7"/>
    </row>
    <row r="599" spans="11:11" x14ac:dyDescent="0.2">
      <c r="K599" s="7"/>
    </row>
    <row r="600" spans="11:11" x14ac:dyDescent="0.2">
      <c r="K600" s="7"/>
    </row>
    <row r="601" spans="11:11" x14ac:dyDescent="0.2">
      <c r="K601" s="7"/>
    </row>
    <row r="602" spans="11:11" x14ac:dyDescent="0.2">
      <c r="K602" s="7"/>
    </row>
    <row r="603" spans="11:11" x14ac:dyDescent="0.2">
      <c r="K603" s="7"/>
    </row>
    <row r="604" spans="11:11" x14ac:dyDescent="0.2">
      <c r="K604" s="7"/>
    </row>
    <row r="605" spans="11:11" x14ac:dyDescent="0.2">
      <c r="K605" s="7"/>
    </row>
    <row r="606" spans="11:11" x14ac:dyDescent="0.2">
      <c r="K606" s="7"/>
    </row>
    <row r="607" spans="11:11" x14ac:dyDescent="0.2">
      <c r="K607" s="7"/>
    </row>
    <row r="608" spans="11:11" x14ac:dyDescent="0.2">
      <c r="K608" s="7"/>
    </row>
    <row r="609" spans="11:11" x14ac:dyDescent="0.2">
      <c r="K609" s="7"/>
    </row>
    <row r="610" spans="11:11" x14ac:dyDescent="0.2">
      <c r="K610" s="7"/>
    </row>
    <row r="611" spans="11:11" x14ac:dyDescent="0.2">
      <c r="K611" s="7"/>
    </row>
    <row r="612" spans="11:11" x14ac:dyDescent="0.2">
      <c r="K612" s="7"/>
    </row>
    <row r="613" spans="11:11" x14ac:dyDescent="0.2">
      <c r="K613" s="7"/>
    </row>
    <row r="614" spans="11:11" x14ac:dyDescent="0.2">
      <c r="K614" s="7"/>
    </row>
    <row r="615" spans="11:11" x14ac:dyDescent="0.2">
      <c r="K615" s="7"/>
    </row>
    <row r="616" spans="11:11" x14ac:dyDescent="0.2">
      <c r="K616" s="7"/>
    </row>
    <row r="617" spans="11:11" x14ac:dyDescent="0.2">
      <c r="K617" s="7"/>
    </row>
  </sheetData>
  <sheetProtection password="DA23" sheet="1" objects="1" scenarios="1" selectLockedCells="1"/>
  <mergeCells count="6">
    <mergeCell ref="A1:C1"/>
    <mergeCell ref="M10:M11"/>
    <mergeCell ref="F2:H2"/>
    <mergeCell ref="C2:C3"/>
    <mergeCell ref="A2:A3"/>
    <mergeCell ref="D2:D3"/>
  </mergeCells>
  <phoneticPr fontId="0" type="noConversion"/>
  <dataValidations xWindow="746" yWindow="306" count="2">
    <dataValidation type="decimal" allowBlank="1" showInputMessage="1" showErrorMessage="1" errorTitle="ACHTUNG" error="Dezimalen nicht mit Komma, sondern Punkt!" promptTitle="Eingabe" prompt="Anzahl Stunden. Bruchteile von Stunden in Dezimalen angeben (z.B. 30 Min. = 0.5, 45 Min. = 0.75)." sqref="G4:G34 H4:J35">
      <formula1>0</formula1>
      <formula2>24</formula2>
    </dataValidation>
    <dataValidation allowBlank="1" showInputMessage="1" showErrorMessage="1" promptTitle="Eingabe" prompt="Anzahl Lektionen ! _x000a_Bruchteile von Lektionen in Dezimalen angeben ( z.B. eine halbe Lektion = 0.5 )." sqref="E4:E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7"/>
  <sheetViews>
    <sheetView showGridLines="0" zoomScaleNormal="100" workbookViewId="0">
      <pane ySplit="3" topLeftCell="A4" activePane="bottomLeft" state="frozen"/>
      <selection activeCell="M92" sqref="M92"/>
      <selection pane="bottomLef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12.140625" style="15" customWidth="1"/>
    <col min="6" max="7" width="15" style="16" customWidth="1"/>
    <col min="8" max="10" width="14.5703125" style="16" customWidth="1"/>
    <col min="11" max="11" width="2.7109375" style="16" customWidth="1"/>
    <col min="12" max="12" width="2.85546875" style="7" customWidth="1"/>
    <col min="13" max="16384" width="16.28515625" style="7"/>
  </cols>
  <sheetData>
    <row r="1" spans="1:51" ht="24" thickBot="1" x14ac:dyDescent="0.4">
      <c r="A1" s="229">
        <f>Übersicht!G2+31</f>
        <v>45170</v>
      </c>
      <c r="B1" s="229"/>
      <c r="C1" s="229"/>
      <c r="D1" s="3"/>
      <c r="E1" s="3"/>
      <c r="F1" s="4"/>
      <c r="G1" s="4"/>
      <c r="H1" s="4"/>
      <c r="I1" s="4"/>
      <c r="J1" s="4"/>
      <c r="K1" s="5"/>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51" s="10" customFormat="1" ht="51.75" customHeight="1" x14ac:dyDescent="0.2">
      <c r="A2" s="236" t="s">
        <v>8</v>
      </c>
      <c r="B2" s="65"/>
      <c r="C2" s="234" t="s">
        <v>17</v>
      </c>
      <c r="D2" s="234" t="s">
        <v>107</v>
      </c>
      <c r="E2" s="37" t="s">
        <v>18</v>
      </c>
      <c r="F2" s="231" t="s">
        <v>82</v>
      </c>
      <c r="G2" s="232"/>
      <c r="H2" s="233"/>
      <c r="I2" s="26" t="s">
        <v>19</v>
      </c>
      <c r="J2" s="8" t="s">
        <v>20</v>
      </c>
      <c r="K2" s="9"/>
      <c r="L2" s="9"/>
    </row>
    <row r="3" spans="1:51" s="10" customFormat="1" ht="39" customHeight="1" thickBot="1" x14ac:dyDescent="0.25">
      <c r="A3" s="237"/>
      <c r="B3" s="66"/>
      <c r="C3" s="235"/>
      <c r="D3" s="235"/>
      <c r="E3" s="91" t="s">
        <v>87</v>
      </c>
      <c r="F3" s="93" t="s">
        <v>83</v>
      </c>
      <c r="G3" s="93" t="s">
        <v>84</v>
      </c>
      <c r="H3" s="93" t="s">
        <v>85</v>
      </c>
      <c r="I3" s="94" t="s">
        <v>86</v>
      </c>
      <c r="J3" s="95" t="s">
        <v>86</v>
      </c>
    </row>
    <row r="4" spans="1:51" s="12" customFormat="1" ht="14.25" x14ac:dyDescent="0.2">
      <c r="A4" s="64">
        <f>A1</f>
        <v>45170</v>
      </c>
      <c r="B4" s="69">
        <f t="shared" ref="B4:B33" si="0">A4</f>
        <v>45170</v>
      </c>
      <c r="C4" s="43"/>
      <c r="D4" s="44"/>
      <c r="E4" s="49"/>
      <c r="F4" s="87">
        <f>E4*0.75</f>
        <v>0</v>
      </c>
      <c r="G4" s="88"/>
      <c r="H4" s="88"/>
      <c r="I4" s="1"/>
      <c r="J4" s="2"/>
    </row>
    <row r="5" spans="1:51" s="12" customFormat="1" ht="14.25" x14ac:dyDescent="0.2">
      <c r="A5" s="64">
        <f t="shared" ref="A5:A33" si="1">A4+1</f>
        <v>45171</v>
      </c>
      <c r="B5" s="69">
        <f t="shared" si="0"/>
        <v>45171</v>
      </c>
      <c r="C5" s="43"/>
      <c r="D5" s="44"/>
      <c r="E5" s="49"/>
      <c r="F5" s="19">
        <f t="shared" ref="F5:F33" si="2">E5*0.75</f>
        <v>0</v>
      </c>
      <c r="G5" s="88"/>
      <c r="H5" s="88"/>
      <c r="I5" s="1"/>
      <c r="J5" s="2"/>
    </row>
    <row r="6" spans="1:51" s="12" customFormat="1" ht="14.25" x14ac:dyDescent="0.2">
      <c r="A6" s="64">
        <f t="shared" si="1"/>
        <v>45172</v>
      </c>
      <c r="B6" s="69">
        <f t="shared" si="0"/>
        <v>45172</v>
      </c>
      <c r="C6" s="43"/>
      <c r="D6" s="44"/>
      <c r="E6" s="49"/>
      <c r="F6" s="19">
        <f t="shared" si="2"/>
        <v>0</v>
      </c>
      <c r="G6" s="88"/>
      <c r="H6" s="88"/>
      <c r="I6" s="1"/>
      <c r="J6" s="2"/>
    </row>
    <row r="7" spans="1:51" s="12" customFormat="1" ht="14.25" x14ac:dyDescent="0.2">
      <c r="A7" s="64">
        <f t="shared" si="1"/>
        <v>45173</v>
      </c>
      <c r="B7" s="69">
        <f t="shared" si="0"/>
        <v>45173</v>
      </c>
      <c r="C7" s="43"/>
      <c r="D7" s="44"/>
      <c r="E7" s="49"/>
      <c r="F7" s="19">
        <f t="shared" si="2"/>
        <v>0</v>
      </c>
      <c r="G7" s="88"/>
      <c r="H7" s="88"/>
      <c r="I7" s="1"/>
      <c r="J7" s="2"/>
    </row>
    <row r="8" spans="1:51" s="12" customFormat="1" ht="14.25" x14ac:dyDescent="0.2">
      <c r="A8" s="64">
        <f t="shared" si="1"/>
        <v>45174</v>
      </c>
      <c r="B8" s="69">
        <f t="shared" si="0"/>
        <v>45174</v>
      </c>
      <c r="C8" s="43"/>
      <c r="D8" s="44"/>
      <c r="E8" s="49"/>
      <c r="F8" s="19">
        <f t="shared" si="2"/>
        <v>0</v>
      </c>
      <c r="G8" s="88"/>
      <c r="H8" s="88"/>
      <c r="I8" s="1"/>
      <c r="J8" s="2"/>
    </row>
    <row r="9" spans="1:51" s="12" customFormat="1" ht="14.25" x14ac:dyDescent="0.2">
      <c r="A9" s="64">
        <f t="shared" si="1"/>
        <v>45175</v>
      </c>
      <c r="B9" s="69">
        <f t="shared" si="0"/>
        <v>45175</v>
      </c>
      <c r="C9" s="43"/>
      <c r="D9" s="44"/>
      <c r="E9" s="49"/>
      <c r="F9" s="19">
        <f t="shared" si="2"/>
        <v>0</v>
      </c>
      <c r="G9" s="88"/>
      <c r="H9" s="88"/>
      <c r="I9" s="1"/>
      <c r="J9" s="2"/>
    </row>
    <row r="10" spans="1:51" s="12" customFormat="1" ht="14.25" x14ac:dyDescent="0.2">
      <c r="A10" s="64">
        <f t="shared" si="1"/>
        <v>45176</v>
      </c>
      <c r="B10" s="69">
        <f t="shared" si="0"/>
        <v>45176</v>
      </c>
      <c r="C10" s="43"/>
      <c r="D10" s="44"/>
      <c r="E10" s="49"/>
      <c r="F10" s="19">
        <f t="shared" si="2"/>
        <v>0</v>
      </c>
      <c r="G10" s="88"/>
      <c r="H10" s="88"/>
      <c r="I10" s="1"/>
      <c r="J10" s="2"/>
    </row>
    <row r="11" spans="1:51" s="12" customFormat="1" ht="14.25" x14ac:dyDescent="0.2">
      <c r="A11" s="64">
        <f t="shared" si="1"/>
        <v>45177</v>
      </c>
      <c r="B11" s="69">
        <f t="shared" si="0"/>
        <v>45177</v>
      </c>
      <c r="C11" s="43"/>
      <c r="D11" s="44"/>
      <c r="E11" s="49"/>
      <c r="F11" s="19">
        <f t="shared" si="2"/>
        <v>0</v>
      </c>
      <c r="G11" s="88"/>
      <c r="H11" s="88"/>
      <c r="I11" s="1"/>
      <c r="J11" s="2"/>
    </row>
    <row r="12" spans="1:51" s="12" customFormat="1" ht="14.25" x14ac:dyDescent="0.2">
      <c r="A12" s="64">
        <f t="shared" si="1"/>
        <v>45178</v>
      </c>
      <c r="B12" s="69">
        <f t="shared" si="0"/>
        <v>45178</v>
      </c>
      <c r="C12" s="43"/>
      <c r="D12" s="44"/>
      <c r="E12" s="49"/>
      <c r="F12" s="19">
        <f t="shared" si="2"/>
        <v>0</v>
      </c>
      <c r="G12" s="88"/>
      <c r="H12" s="88"/>
      <c r="I12" s="1"/>
      <c r="J12" s="2"/>
    </row>
    <row r="13" spans="1:51" s="12" customFormat="1" ht="14.25" x14ac:dyDescent="0.2">
      <c r="A13" s="64">
        <f t="shared" si="1"/>
        <v>45179</v>
      </c>
      <c r="B13" s="69">
        <f t="shared" si="0"/>
        <v>45179</v>
      </c>
      <c r="C13" s="43"/>
      <c r="D13" s="44"/>
      <c r="E13" s="49"/>
      <c r="F13" s="19">
        <f t="shared" si="2"/>
        <v>0</v>
      </c>
      <c r="G13" s="88"/>
      <c r="H13" s="88"/>
      <c r="I13" s="1"/>
      <c r="J13" s="2"/>
    </row>
    <row r="14" spans="1:51" s="12" customFormat="1" ht="14.25" x14ac:dyDescent="0.2">
      <c r="A14" s="64">
        <f t="shared" si="1"/>
        <v>45180</v>
      </c>
      <c r="B14" s="69">
        <f t="shared" si="0"/>
        <v>45180</v>
      </c>
      <c r="C14" s="43"/>
      <c r="D14" s="44"/>
      <c r="E14" s="49"/>
      <c r="F14" s="19">
        <f t="shared" si="2"/>
        <v>0</v>
      </c>
      <c r="G14" s="88"/>
      <c r="H14" s="88"/>
      <c r="I14" s="1"/>
      <c r="J14" s="2"/>
    </row>
    <row r="15" spans="1:51" s="12" customFormat="1" ht="14.25" x14ac:dyDescent="0.2">
      <c r="A15" s="64">
        <f t="shared" si="1"/>
        <v>45181</v>
      </c>
      <c r="B15" s="69">
        <f t="shared" si="0"/>
        <v>45181</v>
      </c>
      <c r="C15" s="43"/>
      <c r="D15" s="44"/>
      <c r="E15" s="49"/>
      <c r="F15" s="19">
        <f t="shared" si="2"/>
        <v>0</v>
      </c>
      <c r="G15" s="88"/>
      <c r="H15" s="88"/>
      <c r="I15" s="1"/>
      <c r="J15" s="2"/>
    </row>
    <row r="16" spans="1:51" s="12" customFormat="1" ht="14.25" x14ac:dyDescent="0.2">
      <c r="A16" s="64">
        <f t="shared" si="1"/>
        <v>45182</v>
      </c>
      <c r="B16" s="69">
        <f t="shared" si="0"/>
        <v>45182</v>
      </c>
      <c r="C16" s="43"/>
      <c r="D16" s="44"/>
      <c r="E16" s="49"/>
      <c r="F16" s="19">
        <f t="shared" si="2"/>
        <v>0</v>
      </c>
      <c r="G16" s="88"/>
      <c r="H16" s="88"/>
      <c r="I16" s="1"/>
      <c r="J16" s="2"/>
    </row>
    <row r="17" spans="1:10" s="12" customFormat="1" ht="14.25" x14ac:dyDescent="0.2">
      <c r="A17" s="64">
        <f t="shared" si="1"/>
        <v>45183</v>
      </c>
      <c r="B17" s="69">
        <f t="shared" si="0"/>
        <v>45183</v>
      </c>
      <c r="C17" s="43"/>
      <c r="D17" s="44"/>
      <c r="E17" s="49"/>
      <c r="F17" s="19">
        <f t="shared" si="2"/>
        <v>0</v>
      </c>
      <c r="G17" s="88"/>
      <c r="H17" s="88"/>
      <c r="I17" s="1"/>
      <c r="J17" s="2"/>
    </row>
    <row r="18" spans="1:10" s="12" customFormat="1" ht="14.25" x14ac:dyDescent="0.2">
      <c r="A18" s="64">
        <f t="shared" si="1"/>
        <v>45184</v>
      </c>
      <c r="B18" s="69">
        <f t="shared" si="0"/>
        <v>45184</v>
      </c>
      <c r="C18" s="43"/>
      <c r="D18" s="44"/>
      <c r="E18" s="49"/>
      <c r="F18" s="19">
        <f t="shared" si="2"/>
        <v>0</v>
      </c>
      <c r="G18" s="88"/>
      <c r="H18" s="88"/>
      <c r="I18" s="1"/>
      <c r="J18" s="2"/>
    </row>
    <row r="19" spans="1:10" s="12" customFormat="1" ht="14.25" x14ac:dyDescent="0.2">
      <c r="A19" s="64">
        <f t="shared" si="1"/>
        <v>45185</v>
      </c>
      <c r="B19" s="69">
        <f t="shared" si="0"/>
        <v>45185</v>
      </c>
      <c r="C19" s="43"/>
      <c r="D19" s="44"/>
      <c r="E19" s="49"/>
      <c r="F19" s="19">
        <f t="shared" si="2"/>
        <v>0</v>
      </c>
      <c r="G19" s="88"/>
      <c r="H19" s="88"/>
      <c r="I19" s="1"/>
      <c r="J19" s="2"/>
    </row>
    <row r="20" spans="1:10" s="12" customFormat="1" ht="14.25" x14ac:dyDescent="0.2">
      <c r="A20" s="64">
        <f t="shared" si="1"/>
        <v>45186</v>
      </c>
      <c r="B20" s="69">
        <f t="shared" si="0"/>
        <v>45186</v>
      </c>
      <c r="C20" s="43"/>
      <c r="D20" s="44"/>
      <c r="E20" s="49"/>
      <c r="F20" s="19">
        <f t="shared" si="2"/>
        <v>0</v>
      </c>
      <c r="G20" s="88"/>
      <c r="H20" s="88"/>
      <c r="I20" s="1"/>
      <c r="J20" s="2"/>
    </row>
    <row r="21" spans="1:10" s="12" customFormat="1" ht="14.25" x14ac:dyDescent="0.2">
      <c r="A21" s="64">
        <f t="shared" si="1"/>
        <v>45187</v>
      </c>
      <c r="B21" s="69">
        <f t="shared" si="0"/>
        <v>45187</v>
      </c>
      <c r="C21" s="43"/>
      <c r="D21" s="44"/>
      <c r="E21" s="49"/>
      <c r="F21" s="19">
        <f t="shared" si="2"/>
        <v>0</v>
      </c>
      <c r="G21" s="88"/>
      <c r="H21" s="88"/>
      <c r="I21" s="1"/>
      <c r="J21" s="2"/>
    </row>
    <row r="22" spans="1:10" s="12" customFormat="1" ht="14.25" x14ac:dyDescent="0.2">
      <c r="A22" s="64">
        <f t="shared" si="1"/>
        <v>45188</v>
      </c>
      <c r="B22" s="69">
        <f t="shared" si="0"/>
        <v>45188</v>
      </c>
      <c r="C22" s="43"/>
      <c r="D22" s="44"/>
      <c r="E22" s="49"/>
      <c r="F22" s="19">
        <f t="shared" si="2"/>
        <v>0</v>
      </c>
      <c r="G22" s="88"/>
      <c r="H22" s="88"/>
      <c r="I22" s="1"/>
      <c r="J22" s="2"/>
    </row>
    <row r="23" spans="1:10" s="12" customFormat="1" ht="14.25" x14ac:dyDescent="0.2">
      <c r="A23" s="64">
        <f t="shared" si="1"/>
        <v>45189</v>
      </c>
      <c r="B23" s="69">
        <f t="shared" si="0"/>
        <v>45189</v>
      </c>
      <c r="C23" s="43"/>
      <c r="D23" s="44"/>
      <c r="E23" s="49"/>
      <c r="F23" s="19">
        <f t="shared" si="2"/>
        <v>0</v>
      </c>
      <c r="G23" s="88"/>
      <c r="H23" s="88"/>
      <c r="I23" s="1"/>
      <c r="J23" s="2"/>
    </row>
    <row r="24" spans="1:10" s="12" customFormat="1" ht="14.25" x14ac:dyDescent="0.2">
      <c r="A24" s="64">
        <f t="shared" si="1"/>
        <v>45190</v>
      </c>
      <c r="B24" s="69">
        <f t="shared" si="0"/>
        <v>45190</v>
      </c>
      <c r="C24" s="43"/>
      <c r="D24" s="44"/>
      <c r="E24" s="49"/>
      <c r="F24" s="19">
        <f t="shared" si="2"/>
        <v>0</v>
      </c>
      <c r="G24" s="88"/>
      <c r="H24" s="88"/>
      <c r="I24" s="1"/>
      <c r="J24" s="2"/>
    </row>
    <row r="25" spans="1:10" s="12" customFormat="1" ht="14.25" x14ac:dyDescent="0.2">
      <c r="A25" s="64">
        <f t="shared" si="1"/>
        <v>45191</v>
      </c>
      <c r="B25" s="69">
        <f t="shared" si="0"/>
        <v>45191</v>
      </c>
      <c r="C25" s="43"/>
      <c r="D25" s="44"/>
      <c r="E25" s="49"/>
      <c r="F25" s="19">
        <f t="shared" si="2"/>
        <v>0</v>
      </c>
      <c r="G25" s="88"/>
      <c r="H25" s="88"/>
      <c r="I25" s="1"/>
      <c r="J25" s="2"/>
    </row>
    <row r="26" spans="1:10" s="12" customFormat="1" ht="14.25" x14ac:dyDescent="0.2">
      <c r="A26" s="64">
        <f t="shared" si="1"/>
        <v>45192</v>
      </c>
      <c r="B26" s="69">
        <f t="shared" si="0"/>
        <v>45192</v>
      </c>
      <c r="C26" s="43"/>
      <c r="D26" s="44"/>
      <c r="E26" s="49"/>
      <c r="F26" s="19">
        <f t="shared" si="2"/>
        <v>0</v>
      </c>
      <c r="G26" s="88"/>
      <c r="H26" s="88"/>
      <c r="I26" s="1"/>
      <c r="J26" s="2"/>
    </row>
    <row r="27" spans="1:10" s="12" customFormat="1" ht="14.25" x14ac:dyDescent="0.2">
      <c r="A27" s="64">
        <f t="shared" si="1"/>
        <v>45193</v>
      </c>
      <c r="B27" s="69">
        <f t="shared" si="0"/>
        <v>45193</v>
      </c>
      <c r="C27" s="43"/>
      <c r="D27" s="44"/>
      <c r="E27" s="49"/>
      <c r="F27" s="19">
        <f t="shared" si="2"/>
        <v>0</v>
      </c>
      <c r="G27" s="88"/>
      <c r="H27" s="88"/>
      <c r="I27" s="1"/>
      <c r="J27" s="2"/>
    </row>
    <row r="28" spans="1:10" s="12" customFormat="1" ht="14.25" x14ac:dyDescent="0.2">
      <c r="A28" s="64">
        <f t="shared" si="1"/>
        <v>45194</v>
      </c>
      <c r="B28" s="69">
        <f t="shared" si="0"/>
        <v>45194</v>
      </c>
      <c r="C28" s="43"/>
      <c r="D28" s="44"/>
      <c r="E28" s="49"/>
      <c r="F28" s="19">
        <f t="shared" si="2"/>
        <v>0</v>
      </c>
      <c r="G28" s="88"/>
      <c r="H28" s="88"/>
      <c r="I28" s="1"/>
      <c r="J28" s="2"/>
    </row>
    <row r="29" spans="1:10" s="12" customFormat="1" ht="14.25" x14ac:dyDescent="0.2">
      <c r="A29" s="64">
        <f t="shared" si="1"/>
        <v>45195</v>
      </c>
      <c r="B29" s="69">
        <f t="shared" si="0"/>
        <v>45195</v>
      </c>
      <c r="C29" s="43"/>
      <c r="D29" s="44"/>
      <c r="E29" s="49"/>
      <c r="F29" s="19">
        <f t="shared" si="2"/>
        <v>0</v>
      </c>
      <c r="G29" s="88"/>
      <c r="H29" s="88"/>
      <c r="I29" s="1"/>
      <c r="J29" s="2"/>
    </row>
    <row r="30" spans="1:10" s="12" customFormat="1" ht="14.25" x14ac:dyDescent="0.2">
      <c r="A30" s="64">
        <f t="shared" si="1"/>
        <v>45196</v>
      </c>
      <c r="B30" s="69">
        <f t="shared" si="0"/>
        <v>45196</v>
      </c>
      <c r="C30" s="43"/>
      <c r="D30" s="44"/>
      <c r="E30" s="49"/>
      <c r="F30" s="19">
        <f t="shared" si="2"/>
        <v>0</v>
      </c>
      <c r="G30" s="88"/>
      <c r="H30" s="88"/>
      <c r="I30" s="1"/>
      <c r="J30" s="2"/>
    </row>
    <row r="31" spans="1:10" s="12" customFormat="1" ht="14.25" x14ac:dyDescent="0.2">
      <c r="A31" s="64">
        <f t="shared" si="1"/>
        <v>45197</v>
      </c>
      <c r="B31" s="69">
        <f t="shared" si="0"/>
        <v>45197</v>
      </c>
      <c r="C31" s="43"/>
      <c r="D31" s="44"/>
      <c r="E31" s="49"/>
      <c r="F31" s="19">
        <f t="shared" si="2"/>
        <v>0</v>
      </c>
      <c r="G31" s="88"/>
      <c r="H31" s="88"/>
      <c r="I31" s="1"/>
      <c r="J31" s="2"/>
    </row>
    <row r="32" spans="1:10" s="12" customFormat="1" ht="14.25" x14ac:dyDescent="0.2">
      <c r="A32" s="64">
        <f t="shared" si="1"/>
        <v>45198</v>
      </c>
      <c r="B32" s="69">
        <f t="shared" si="0"/>
        <v>45198</v>
      </c>
      <c r="C32" s="43"/>
      <c r="D32" s="44"/>
      <c r="E32" s="49"/>
      <c r="F32" s="19">
        <f t="shared" si="2"/>
        <v>0</v>
      </c>
      <c r="G32" s="88"/>
      <c r="H32" s="88"/>
      <c r="I32" s="1"/>
      <c r="J32" s="2"/>
    </row>
    <row r="33" spans="1:11" s="12" customFormat="1" ht="14.25" x14ac:dyDescent="0.2">
      <c r="A33" s="64">
        <f t="shared" si="1"/>
        <v>45199</v>
      </c>
      <c r="B33" s="69">
        <f t="shared" si="0"/>
        <v>45199</v>
      </c>
      <c r="C33" s="43"/>
      <c r="D33" s="44"/>
      <c r="E33" s="49"/>
      <c r="F33" s="19">
        <f t="shared" si="2"/>
        <v>0</v>
      </c>
      <c r="G33" s="88"/>
      <c r="H33" s="88"/>
      <c r="I33" s="1"/>
      <c r="J33" s="2"/>
    </row>
    <row r="34" spans="1:11" s="12" customFormat="1" ht="14.25" x14ac:dyDescent="0.2">
      <c r="A34" s="64"/>
      <c r="B34" s="69"/>
      <c r="C34" s="45"/>
      <c r="D34" s="46"/>
      <c r="E34" s="53"/>
      <c r="F34" s="72">
        <f>E34*0.75</f>
        <v>0</v>
      </c>
      <c r="G34" s="38"/>
      <c r="H34" s="38"/>
      <c r="I34" s="52"/>
      <c r="J34" s="54"/>
    </row>
    <row r="35" spans="1:11" s="12" customFormat="1" ht="15" x14ac:dyDescent="0.2">
      <c r="A35" s="51" t="str">
        <f>IF(Übersicht!G5&gt;0,"Wegzeit in Lektionen","")</f>
        <v/>
      </c>
      <c r="B35" s="67"/>
      <c r="C35" s="45"/>
      <c r="D35" s="46"/>
      <c r="E35" s="50" t="str">
        <f>IF(A35="","",Übersicht!G5 * Übersicht!C8 / 12)</f>
        <v/>
      </c>
      <c r="F35" s="39"/>
      <c r="G35" s="40"/>
      <c r="H35" s="40"/>
      <c r="I35" s="40"/>
      <c r="J35" s="41"/>
    </row>
    <row r="36" spans="1:11" s="12" customFormat="1" ht="15" x14ac:dyDescent="0.2">
      <c r="A36" s="55" t="str">
        <f>IF(Übersicht!C12&gt;0,"Gutschrift für Altersentlastung in Stunden","")</f>
        <v/>
      </c>
      <c r="B36" s="55"/>
      <c r="C36" s="45"/>
      <c r="D36" s="47"/>
      <c r="E36" s="48"/>
      <c r="F36" s="56" t="str">
        <f>IF($A$36="","",1930/12*0.85*Übersicht!$L$5)</f>
        <v/>
      </c>
      <c r="G36" s="42"/>
      <c r="H36" s="42"/>
      <c r="I36" s="1" t="str">
        <f>IF($A$36="","",1930/12*0.12*Übersicht!$L$5)</f>
        <v/>
      </c>
      <c r="J36" s="2" t="str">
        <f>IF($A$36="","",1930/12*0.03*Übersicht!$L$5)</f>
        <v/>
      </c>
    </row>
    <row r="37" spans="1:11" s="12" customFormat="1" ht="18.75" customHeight="1" thickBot="1" x14ac:dyDescent="0.3">
      <c r="A37" s="13" t="s">
        <v>15</v>
      </c>
      <c r="B37" s="68"/>
      <c r="C37" s="14"/>
      <c r="D37" s="14"/>
      <c r="E37" s="32">
        <f t="shared" ref="E37:J37" si="3">SUM(E4:E36)</f>
        <v>0</v>
      </c>
      <c r="F37" s="33">
        <f t="shared" si="3"/>
        <v>0</v>
      </c>
      <c r="G37" s="33">
        <f t="shared" si="3"/>
        <v>0</v>
      </c>
      <c r="H37" s="34">
        <f t="shared" si="3"/>
        <v>0</v>
      </c>
      <c r="I37" s="35">
        <f t="shared" si="3"/>
        <v>0</v>
      </c>
      <c r="J37" s="36">
        <f t="shared" si="3"/>
        <v>0</v>
      </c>
    </row>
    <row r="38" spans="1:11" ht="13.5" thickTop="1" x14ac:dyDescent="0.2">
      <c r="K38" s="7"/>
    </row>
    <row r="39" spans="1:11" ht="9.75" hidden="1" customHeight="1" x14ac:dyDescent="0.25">
      <c r="C39" s="17" t="s">
        <v>2</v>
      </c>
      <c r="D39" s="17"/>
      <c r="E39" s="17"/>
      <c r="F39" s="18"/>
      <c r="G39" s="18"/>
      <c r="H39" s="18"/>
      <c r="I39" s="18"/>
      <c r="K39" s="7"/>
    </row>
    <row r="40" spans="1:11" ht="9.75" hidden="1" customHeight="1" x14ac:dyDescent="0.2">
      <c r="C40" s="17" t="s">
        <v>3</v>
      </c>
      <c r="D40" s="17"/>
      <c r="E40" s="17"/>
      <c r="K40" s="7"/>
    </row>
    <row r="41" spans="1:11" ht="9.75" hidden="1" customHeight="1" x14ac:dyDescent="0.2">
      <c r="C41" s="17" t="s">
        <v>4</v>
      </c>
      <c r="D41" s="17"/>
      <c r="E41" s="17"/>
      <c r="K41" s="7"/>
    </row>
    <row r="42" spans="1:11" ht="9.75" hidden="1" customHeight="1" x14ac:dyDescent="0.2">
      <c r="C42" s="17" t="s">
        <v>5</v>
      </c>
      <c r="D42" s="17"/>
      <c r="E42" s="17"/>
      <c r="K42" s="7"/>
    </row>
    <row r="43" spans="1:11" x14ac:dyDescent="0.2">
      <c r="K43" s="7"/>
    </row>
    <row r="44" spans="1:11" x14ac:dyDescent="0.2">
      <c r="K44" s="7"/>
    </row>
    <row r="45" spans="1:11" x14ac:dyDescent="0.2">
      <c r="K45" s="7"/>
    </row>
    <row r="46" spans="1:11" x14ac:dyDescent="0.2">
      <c r="K46" s="7"/>
    </row>
    <row r="47" spans="1:11" x14ac:dyDescent="0.2">
      <c r="K47" s="7"/>
    </row>
    <row r="48" spans="1:11" x14ac:dyDescent="0.2">
      <c r="K48" s="7"/>
    </row>
    <row r="49" spans="11:11" x14ac:dyDescent="0.2">
      <c r="K49" s="7"/>
    </row>
    <row r="50" spans="11:11" x14ac:dyDescent="0.2">
      <c r="K50" s="7"/>
    </row>
    <row r="51" spans="11:11" x14ac:dyDescent="0.2">
      <c r="K51" s="7"/>
    </row>
    <row r="52" spans="11:11" x14ac:dyDescent="0.2">
      <c r="K52" s="7"/>
    </row>
    <row r="53" spans="11:11" x14ac:dyDescent="0.2">
      <c r="K53" s="7"/>
    </row>
    <row r="54" spans="11:11" x14ac:dyDescent="0.2">
      <c r="K54" s="7"/>
    </row>
    <row r="55" spans="11:11" x14ac:dyDescent="0.2">
      <c r="K55" s="7"/>
    </row>
    <row r="56" spans="11:11" x14ac:dyDescent="0.2">
      <c r="K56" s="7"/>
    </row>
    <row r="57" spans="11:11" x14ac:dyDescent="0.2">
      <c r="K57" s="7"/>
    </row>
    <row r="58" spans="11:11" x14ac:dyDescent="0.2">
      <c r="K58" s="7"/>
    </row>
    <row r="59" spans="11:11" x14ac:dyDescent="0.2">
      <c r="K59" s="7"/>
    </row>
    <row r="60" spans="11:11" x14ac:dyDescent="0.2">
      <c r="K60" s="7"/>
    </row>
    <row r="61" spans="11:11" x14ac:dyDescent="0.2">
      <c r="K61" s="7"/>
    </row>
    <row r="62" spans="11:11" x14ac:dyDescent="0.2">
      <c r="K62" s="7"/>
    </row>
    <row r="63" spans="11:11" x14ac:dyDescent="0.2">
      <c r="K63" s="7"/>
    </row>
    <row r="64" spans="11:11" x14ac:dyDescent="0.2">
      <c r="K64" s="7"/>
    </row>
    <row r="65" spans="11:11" x14ac:dyDescent="0.2">
      <c r="K65" s="7"/>
    </row>
    <row r="66" spans="11:11" x14ac:dyDescent="0.2">
      <c r="K66" s="7"/>
    </row>
    <row r="67" spans="11:11" x14ac:dyDescent="0.2">
      <c r="K67" s="7"/>
    </row>
    <row r="68" spans="11:11" x14ac:dyDescent="0.2">
      <c r="K68" s="7"/>
    </row>
    <row r="69" spans="11:11" x14ac:dyDescent="0.2">
      <c r="K69" s="7"/>
    </row>
    <row r="70" spans="11:11" x14ac:dyDescent="0.2">
      <c r="K70" s="7"/>
    </row>
    <row r="71" spans="11:11" x14ac:dyDescent="0.2">
      <c r="K71" s="7"/>
    </row>
    <row r="72" spans="11:11" x14ac:dyDescent="0.2">
      <c r="K72" s="7"/>
    </row>
    <row r="73" spans="11:11" x14ac:dyDescent="0.2">
      <c r="K73" s="7"/>
    </row>
    <row r="74" spans="11:11" x14ac:dyDescent="0.2">
      <c r="K74" s="7"/>
    </row>
    <row r="75" spans="11:11" x14ac:dyDescent="0.2">
      <c r="K75" s="7"/>
    </row>
    <row r="76" spans="11:11" x14ac:dyDescent="0.2">
      <c r="K76" s="7"/>
    </row>
    <row r="77" spans="11:11" x14ac:dyDescent="0.2">
      <c r="K77" s="7"/>
    </row>
    <row r="78" spans="11:11" x14ac:dyDescent="0.2">
      <c r="K78" s="7"/>
    </row>
    <row r="79" spans="11:11" x14ac:dyDescent="0.2">
      <c r="K79" s="7"/>
    </row>
    <row r="80" spans="11:11" x14ac:dyDescent="0.2">
      <c r="K80" s="7"/>
    </row>
    <row r="81" spans="11:11" x14ac:dyDescent="0.2">
      <c r="K81" s="7"/>
    </row>
    <row r="82" spans="11:11" x14ac:dyDescent="0.2">
      <c r="K82" s="7"/>
    </row>
    <row r="83" spans="11:11" x14ac:dyDescent="0.2">
      <c r="K83" s="7"/>
    </row>
    <row r="84" spans="11:11" x14ac:dyDescent="0.2">
      <c r="K84" s="7"/>
    </row>
    <row r="85" spans="11:11" x14ac:dyDescent="0.2">
      <c r="K85" s="7"/>
    </row>
    <row r="86" spans="11:11" x14ac:dyDescent="0.2">
      <c r="K86" s="7"/>
    </row>
    <row r="87" spans="11:11" x14ac:dyDescent="0.2">
      <c r="K87" s="7"/>
    </row>
    <row r="88" spans="11:11" x14ac:dyDescent="0.2">
      <c r="K88" s="7"/>
    </row>
    <row r="89" spans="11:11" x14ac:dyDescent="0.2">
      <c r="K89" s="7"/>
    </row>
    <row r="90" spans="11:11" x14ac:dyDescent="0.2">
      <c r="K90" s="7"/>
    </row>
    <row r="91" spans="11:11" x14ac:dyDescent="0.2">
      <c r="K91" s="7"/>
    </row>
    <row r="92" spans="11:11" x14ac:dyDescent="0.2">
      <c r="K92" s="7"/>
    </row>
    <row r="93" spans="11:11" x14ac:dyDescent="0.2">
      <c r="K93" s="7"/>
    </row>
    <row r="94" spans="11:11" x14ac:dyDescent="0.2">
      <c r="K94" s="7"/>
    </row>
    <row r="95" spans="11:11" x14ac:dyDescent="0.2">
      <c r="K95" s="7"/>
    </row>
    <row r="96" spans="11:11" x14ac:dyDescent="0.2">
      <c r="K96" s="7"/>
    </row>
    <row r="97" spans="11:11" x14ac:dyDescent="0.2">
      <c r="K97" s="7"/>
    </row>
    <row r="98" spans="11:11" x14ac:dyDescent="0.2">
      <c r="K98" s="7"/>
    </row>
    <row r="99" spans="11:11" x14ac:dyDescent="0.2">
      <c r="K99" s="7"/>
    </row>
    <row r="100" spans="11:11" x14ac:dyDescent="0.2">
      <c r="K100" s="7"/>
    </row>
    <row r="101" spans="11:11" x14ac:dyDescent="0.2">
      <c r="K101" s="7"/>
    </row>
    <row r="102" spans="11:11" x14ac:dyDescent="0.2">
      <c r="K102" s="7"/>
    </row>
    <row r="103" spans="11:11" x14ac:dyDescent="0.2">
      <c r="K103" s="7"/>
    </row>
    <row r="104" spans="11:11" x14ac:dyDescent="0.2">
      <c r="K104" s="7"/>
    </row>
    <row r="105" spans="11:11" x14ac:dyDescent="0.2">
      <c r="K105" s="7"/>
    </row>
    <row r="106" spans="11:11" x14ac:dyDescent="0.2">
      <c r="K106" s="7"/>
    </row>
    <row r="107" spans="11:11" x14ac:dyDescent="0.2">
      <c r="K107" s="7"/>
    </row>
    <row r="108" spans="11:11" x14ac:dyDescent="0.2">
      <c r="K108" s="7"/>
    </row>
    <row r="109" spans="11:11" x14ac:dyDescent="0.2">
      <c r="K109" s="7"/>
    </row>
    <row r="110" spans="11:11" x14ac:dyDescent="0.2">
      <c r="K110" s="7"/>
    </row>
    <row r="111" spans="11:11" x14ac:dyDescent="0.2">
      <c r="K111" s="7"/>
    </row>
    <row r="112" spans="11:11" x14ac:dyDescent="0.2">
      <c r="K112" s="7"/>
    </row>
    <row r="113" spans="11:11" x14ac:dyDescent="0.2">
      <c r="K113" s="7"/>
    </row>
    <row r="114" spans="11:11" x14ac:dyDescent="0.2">
      <c r="K114" s="7"/>
    </row>
    <row r="115" spans="11:11" x14ac:dyDescent="0.2">
      <c r="K115" s="7"/>
    </row>
    <row r="116" spans="11:11" x14ac:dyDescent="0.2">
      <c r="K116" s="7"/>
    </row>
    <row r="117" spans="11:11" x14ac:dyDescent="0.2">
      <c r="K117" s="7"/>
    </row>
    <row r="118" spans="11:11" x14ac:dyDescent="0.2">
      <c r="K118" s="7"/>
    </row>
    <row r="119" spans="11:11" x14ac:dyDescent="0.2">
      <c r="K119" s="7"/>
    </row>
    <row r="120" spans="11:11" x14ac:dyDescent="0.2">
      <c r="K120" s="7"/>
    </row>
    <row r="121" spans="11:11" x14ac:dyDescent="0.2">
      <c r="K121" s="7"/>
    </row>
    <row r="122" spans="11:11" x14ac:dyDescent="0.2">
      <c r="K122" s="7"/>
    </row>
    <row r="123" spans="11:11" x14ac:dyDescent="0.2">
      <c r="K123" s="7"/>
    </row>
    <row r="124" spans="11:11" x14ac:dyDescent="0.2">
      <c r="K124" s="7"/>
    </row>
    <row r="125" spans="11:11" x14ac:dyDescent="0.2">
      <c r="K125" s="7"/>
    </row>
    <row r="126" spans="11:11" x14ac:dyDescent="0.2">
      <c r="K126" s="7"/>
    </row>
    <row r="127" spans="11:11" x14ac:dyDescent="0.2">
      <c r="K127" s="7"/>
    </row>
    <row r="128" spans="11:11" x14ac:dyDescent="0.2">
      <c r="K128" s="7"/>
    </row>
    <row r="129" spans="11:11" x14ac:dyDescent="0.2">
      <c r="K129" s="7"/>
    </row>
    <row r="130" spans="11:11" x14ac:dyDescent="0.2">
      <c r="K130" s="7"/>
    </row>
    <row r="131" spans="11:11" x14ac:dyDescent="0.2">
      <c r="K131" s="7"/>
    </row>
    <row r="132" spans="11:11" x14ac:dyDescent="0.2">
      <c r="K132" s="7"/>
    </row>
    <row r="133" spans="11:11" x14ac:dyDescent="0.2">
      <c r="K133" s="7"/>
    </row>
    <row r="134" spans="11:11" x14ac:dyDescent="0.2">
      <c r="K134" s="7"/>
    </row>
    <row r="135" spans="11:11" x14ac:dyDescent="0.2">
      <c r="K135" s="7"/>
    </row>
    <row r="136" spans="11:11" x14ac:dyDescent="0.2">
      <c r="K136" s="7"/>
    </row>
    <row r="137" spans="11:11" x14ac:dyDescent="0.2">
      <c r="K137" s="7"/>
    </row>
    <row r="138" spans="11:11" x14ac:dyDescent="0.2">
      <c r="K138" s="7"/>
    </row>
    <row r="139" spans="11:11" x14ac:dyDescent="0.2">
      <c r="K139" s="7"/>
    </row>
    <row r="140" spans="11:11" x14ac:dyDescent="0.2">
      <c r="K140" s="7"/>
    </row>
    <row r="141" spans="11:11" x14ac:dyDescent="0.2">
      <c r="K141" s="7"/>
    </row>
    <row r="142" spans="11:11" x14ac:dyDescent="0.2">
      <c r="K142" s="7"/>
    </row>
    <row r="143" spans="11:11" x14ac:dyDescent="0.2">
      <c r="K143" s="7"/>
    </row>
    <row r="144" spans="11:11" x14ac:dyDescent="0.2">
      <c r="K144" s="7"/>
    </row>
    <row r="145" spans="11:11" x14ac:dyDescent="0.2">
      <c r="K145" s="7"/>
    </row>
    <row r="146" spans="11:11" x14ac:dyDescent="0.2">
      <c r="K146" s="7"/>
    </row>
    <row r="147" spans="11:11" x14ac:dyDescent="0.2">
      <c r="K147" s="7"/>
    </row>
    <row r="148" spans="11:11" x14ac:dyDescent="0.2">
      <c r="K148" s="7"/>
    </row>
    <row r="149" spans="11:11" x14ac:dyDescent="0.2">
      <c r="K149" s="7"/>
    </row>
    <row r="150" spans="11:11" x14ac:dyDescent="0.2">
      <c r="K150" s="7"/>
    </row>
    <row r="151" spans="11:11" x14ac:dyDescent="0.2">
      <c r="K151" s="7"/>
    </row>
    <row r="152" spans="11:11" x14ac:dyDescent="0.2">
      <c r="K152" s="7"/>
    </row>
    <row r="153" spans="11:11" x14ac:dyDescent="0.2">
      <c r="K153" s="7"/>
    </row>
    <row r="154" spans="11:11" x14ac:dyDescent="0.2">
      <c r="K154" s="7"/>
    </row>
    <row r="155" spans="11:11" x14ac:dyDescent="0.2">
      <c r="K155" s="7"/>
    </row>
    <row r="156" spans="11:11" x14ac:dyDescent="0.2">
      <c r="K156" s="7"/>
    </row>
    <row r="157" spans="11:11" x14ac:dyDescent="0.2">
      <c r="K157" s="7"/>
    </row>
    <row r="158" spans="11:11" x14ac:dyDescent="0.2">
      <c r="K158" s="7"/>
    </row>
    <row r="159" spans="11:11" x14ac:dyDescent="0.2">
      <c r="K159" s="7"/>
    </row>
    <row r="160" spans="11:11" x14ac:dyDescent="0.2">
      <c r="K160" s="7"/>
    </row>
    <row r="161" spans="11:11" x14ac:dyDescent="0.2">
      <c r="K161" s="7"/>
    </row>
    <row r="162" spans="11:11" x14ac:dyDescent="0.2">
      <c r="K162" s="7"/>
    </row>
    <row r="163" spans="11:11" x14ac:dyDescent="0.2">
      <c r="K163" s="7"/>
    </row>
    <row r="164" spans="11:11" x14ac:dyDescent="0.2">
      <c r="K164" s="7"/>
    </row>
    <row r="165" spans="11:11" x14ac:dyDescent="0.2">
      <c r="K165" s="7"/>
    </row>
    <row r="166" spans="11:11" x14ac:dyDescent="0.2">
      <c r="K166" s="7"/>
    </row>
    <row r="167" spans="11:11" x14ac:dyDescent="0.2">
      <c r="K167" s="7"/>
    </row>
    <row r="168" spans="11:11" x14ac:dyDescent="0.2">
      <c r="K168" s="7"/>
    </row>
    <row r="169" spans="11:11" x14ac:dyDescent="0.2">
      <c r="K169" s="7"/>
    </row>
    <row r="170" spans="11:11" x14ac:dyDescent="0.2">
      <c r="K170" s="7"/>
    </row>
    <row r="171" spans="11:11" x14ac:dyDescent="0.2">
      <c r="K171" s="7"/>
    </row>
    <row r="172" spans="11:11" x14ac:dyDescent="0.2">
      <c r="K172" s="7"/>
    </row>
    <row r="173" spans="11:11" x14ac:dyDescent="0.2">
      <c r="K173" s="7"/>
    </row>
    <row r="174" spans="11:11" x14ac:dyDescent="0.2">
      <c r="K174" s="7"/>
    </row>
    <row r="175" spans="11:11" x14ac:dyDescent="0.2">
      <c r="K175" s="7"/>
    </row>
    <row r="176" spans="11:11" x14ac:dyDescent="0.2">
      <c r="K176" s="7"/>
    </row>
    <row r="177" spans="11:11" x14ac:dyDescent="0.2">
      <c r="K177" s="7"/>
    </row>
    <row r="178" spans="11:11" x14ac:dyDescent="0.2">
      <c r="K178" s="7"/>
    </row>
    <row r="179" spans="11:11" x14ac:dyDescent="0.2">
      <c r="K179" s="7"/>
    </row>
    <row r="180" spans="11:11" x14ac:dyDescent="0.2">
      <c r="K180" s="7"/>
    </row>
    <row r="181" spans="11:11" x14ac:dyDescent="0.2">
      <c r="K181" s="7"/>
    </row>
    <row r="182" spans="11:11" x14ac:dyDescent="0.2">
      <c r="K182" s="7"/>
    </row>
    <row r="183" spans="11:11" x14ac:dyDescent="0.2">
      <c r="K183" s="7"/>
    </row>
    <row r="184" spans="11:11" x14ac:dyDescent="0.2">
      <c r="K184" s="7"/>
    </row>
    <row r="185" spans="11:11" x14ac:dyDescent="0.2">
      <c r="K185" s="7"/>
    </row>
    <row r="186" spans="11:11" x14ac:dyDescent="0.2">
      <c r="K186" s="7"/>
    </row>
    <row r="187" spans="11:11" x14ac:dyDescent="0.2">
      <c r="K187" s="7"/>
    </row>
    <row r="188" spans="11:11" x14ac:dyDescent="0.2">
      <c r="K188" s="7"/>
    </row>
    <row r="189" spans="11:11" x14ac:dyDescent="0.2">
      <c r="K189" s="7"/>
    </row>
    <row r="190" spans="11:11" x14ac:dyDescent="0.2">
      <c r="K190" s="7"/>
    </row>
    <row r="191" spans="11:11" x14ac:dyDescent="0.2">
      <c r="K191" s="7"/>
    </row>
    <row r="192" spans="11:11" x14ac:dyDescent="0.2">
      <c r="K192" s="7"/>
    </row>
    <row r="193" spans="11:11" x14ac:dyDescent="0.2">
      <c r="K193" s="7"/>
    </row>
    <row r="194" spans="11:11" x14ac:dyDescent="0.2">
      <c r="K194" s="7"/>
    </row>
    <row r="195" spans="11:11" x14ac:dyDescent="0.2">
      <c r="K195" s="7"/>
    </row>
    <row r="196" spans="11:11" x14ac:dyDescent="0.2">
      <c r="K196" s="7"/>
    </row>
    <row r="197" spans="11:11" x14ac:dyDescent="0.2">
      <c r="K197" s="7"/>
    </row>
    <row r="198" spans="11:11" x14ac:dyDescent="0.2">
      <c r="K198" s="7"/>
    </row>
    <row r="199" spans="11:11" x14ac:dyDescent="0.2">
      <c r="K199" s="7"/>
    </row>
    <row r="200" spans="11:11" x14ac:dyDescent="0.2">
      <c r="K200" s="7"/>
    </row>
    <row r="201" spans="11:11" x14ac:dyDescent="0.2">
      <c r="K201" s="7"/>
    </row>
    <row r="202" spans="11:11" x14ac:dyDescent="0.2">
      <c r="K202" s="7"/>
    </row>
    <row r="203" spans="11:11" x14ac:dyDescent="0.2">
      <c r="K203" s="7"/>
    </row>
    <row r="204" spans="11:11" x14ac:dyDescent="0.2">
      <c r="K204" s="7"/>
    </row>
    <row r="205" spans="11:11" x14ac:dyDescent="0.2">
      <c r="K205" s="7"/>
    </row>
    <row r="206" spans="11:11" x14ac:dyDescent="0.2">
      <c r="K206" s="7"/>
    </row>
    <row r="207" spans="11:11" x14ac:dyDescent="0.2">
      <c r="K207" s="7"/>
    </row>
    <row r="208" spans="11:11" x14ac:dyDescent="0.2">
      <c r="K208" s="7"/>
    </row>
    <row r="209" spans="11:11" x14ac:dyDescent="0.2">
      <c r="K209" s="7"/>
    </row>
    <row r="210" spans="11:11" x14ac:dyDescent="0.2">
      <c r="K210" s="7"/>
    </row>
    <row r="211" spans="11:11" x14ac:dyDescent="0.2">
      <c r="K211" s="7"/>
    </row>
    <row r="212" spans="11:11" x14ac:dyDescent="0.2">
      <c r="K212" s="7"/>
    </row>
    <row r="213" spans="11:11" x14ac:dyDescent="0.2">
      <c r="K213" s="7"/>
    </row>
    <row r="214" spans="11:11" x14ac:dyDescent="0.2">
      <c r="K214" s="7"/>
    </row>
    <row r="215" spans="11:11" x14ac:dyDescent="0.2">
      <c r="K215" s="7"/>
    </row>
    <row r="216" spans="11:11" x14ac:dyDescent="0.2">
      <c r="K216" s="7"/>
    </row>
    <row r="217" spans="11:11" x14ac:dyDescent="0.2">
      <c r="K217" s="7"/>
    </row>
    <row r="218" spans="11:11" x14ac:dyDescent="0.2">
      <c r="K218" s="7"/>
    </row>
    <row r="219" spans="11:11" x14ac:dyDescent="0.2">
      <c r="K219" s="7"/>
    </row>
    <row r="220" spans="11:11" x14ac:dyDescent="0.2">
      <c r="K220" s="7"/>
    </row>
    <row r="221" spans="11:11" x14ac:dyDescent="0.2">
      <c r="K221" s="7"/>
    </row>
    <row r="222" spans="11:11" x14ac:dyDescent="0.2">
      <c r="K222" s="7"/>
    </row>
    <row r="223" spans="11:11" x14ac:dyDescent="0.2">
      <c r="K223" s="7"/>
    </row>
    <row r="224" spans="11:11" x14ac:dyDescent="0.2">
      <c r="K224" s="7"/>
    </row>
    <row r="225" spans="11:11" x14ac:dyDescent="0.2">
      <c r="K225" s="7"/>
    </row>
    <row r="226" spans="11:11" x14ac:dyDescent="0.2">
      <c r="K226" s="7"/>
    </row>
    <row r="227" spans="11:11" x14ac:dyDescent="0.2">
      <c r="K227" s="7"/>
    </row>
    <row r="228" spans="11:11" x14ac:dyDescent="0.2">
      <c r="K228" s="7"/>
    </row>
    <row r="229" spans="11:11" x14ac:dyDescent="0.2">
      <c r="K229" s="7"/>
    </row>
    <row r="230" spans="11:11" x14ac:dyDescent="0.2">
      <c r="K230" s="7"/>
    </row>
    <row r="231" spans="11:11" x14ac:dyDescent="0.2">
      <c r="K231" s="7"/>
    </row>
    <row r="232" spans="11:11" x14ac:dyDescent="0.2">
      <c r="K232" s="7"/>
    </row>
    <row r="233" spans="11:11" x14ac:dyDescent="0.2">
      <c r="K233" s="7"/>
    </row>
    <row r="234" spans="11:11" x14ac:dyDescent="0.2">
      <c r="K234" s="7"/>
    </row>
    <row r="235" spans="11:11" x14ac:dyDescent="0.2">
      <c r="K235" s="7"/>
    </row>
    <row r="236" spans="11:11" x14ac:dyDescent="0.2">
      <c r="K236" s="7"/>
    </row>
    <row r="237" spans="11:11" x14ac:dyDescent="0.2">
      <c r="K237" s="7"/>
    </row>
    <row r="238" spans="11:11" x14ac:dyDescent="0.2">
      <c r="K238" s="7"/>
    </row>
    <row r="239" spans="11:11" x14ac:dyDescent="0.2">
      <c r="K239" s="7"/>
    </row>
    <row r="240" spans="11:11" x14ac:dyDescent="0.2">
      <c r="K240" s="7"/>
    </row>
    <row r="241" spans="11:11" x14ac:dyDescent="0.2">
      <c r="K241" s="7"/>
    </row>
    <row r="242" spans="11:11" x14ac:dyDescent="0.2">
      <c r="K242" s="7"/>
    </row>
    <row r="243" spans="11:11" x14ac:dyDescent="0.2">
      <c r="K243" s="7"/>
    </row>
    <row r="244" spans="11:11" x14ac:dyDescent="0.2">
      <c r="K244" s="7"/>
    </row>
    <row r="245" spans="11:11" x14ac:dyDescent="0.2">
      <c r="K245" s="7"/>
    </row>
    <row r="246" spans="11:11" x14ac:dyDescent="0.2">
      <c r="K246" s="7"/>
    </row>
    <row r="247" spans="11:11" x14ac:dyDescent="0.2">
      <c r="K247" s="7"/>
    </row>
    <row r="248" spans="11:11" x14ac:dyDescent="0.2">
      <c r="K248" s="7"/>
    </row>
    <row r="249" spans="11:11" x14ac:dyDescent="0.2">
      <c r="K249" s="7"/>
    </row>
    <row r="250" spans="11:11" x14ac:dyDescent="0.2">
      <c r="K250" s="7"/>
    </row>
    <row r="251" spans="11:11" x14ac:dyDescent="0.2">
      <c r="K251" s="7"/>
    </row>
    <row r="252" spans="11:11" x14ac:dyDescent="0.2">
      <c r="K252" s="7"/>
    </row>
    <row r="253" spans="11:11" x14ac:dyDescent="0.2">
      <c r="K253" s="7"/>
    </row>
    <row r="254" spans="11:11" x14ac:dyDescent="0.2">
      <c r="K254" s="7"/>
    </row>
    <row r="255" spans="11:11" x14ac:dyDescent="0.2">
      <c r="K255" s="7"/>
    </row>
    <row r="256" spans="11:11" x14ac:dyDescent="0.2">
      <c r="K256" s="7"/>
    </row>
    <row r="257" spans="11:11" x14ac:dyDescent="0.2">
      <c r="K257" s="7"/>
    </row>
    <row r="258" spans="11:11" x14ac:dyDescent="0.2">
      <c r="K258" s="7"/>
    </row>
    <row r="259" spans="11:11" x14ac:dyDescent="0.2">
      <c r="K259" s="7"/>
    </row>
    <row r="260" spans="11:11" x14ac:dyDescent="0.2">
      <c r="K260" s="7"/>
    </row>
    <row r="261" spans="11:11" x14ac:dyDescent="0.2">
      <c r="K261" s="7"/>
    </row>
    <row r="262" spans="11:11" x14ac:dyDescent="0.2">
      <c r="K262" s="7"/>
    </row>
    <row r="263" spans="11:11" x14ac:dyDescent="0.2">
      <c r="K263" s="7"/>
    </row>
    <row r="264" spans="11:11" x14ac:dyDescent="0.2">
      <c r="K264" s="7"/>
    </row>
    <row r="265" spans="11:11" x14ac:dyDescent="0.2">
      <c r="K265" s="7"/>
    </row>
    <row r="266" spans="11:11" x14ac:dyDescent="0.2">
      <c r="K266" s="7"/>
    </row>
    <row r="267" spans="11:11" x14ac:dyDescent="0.2">
      <c r="K267" s="7"/>
    </row>
    <row r="268" spans="11:11" x14ac:dyDescent="0.2">
      <c r="K268" s="7"/>
    </row>
    <row r="269" spans="11:11" x14ac:dyDescent="0.2">
      <c r="K269" s="7"/>
    </row>
    <row r="270" spans="11:11" x14ac:dyDescent="0.2">
      <c r="K270" s="7"/>
    </row>
    <row r="271" spans="11:11" x14ac:dyDescent="0.2">
      <c r="K271" s="7"/>
    </row>
    <row r="272" spans="11:11" x14ac:dyDescent="0.2">
      <c r="K272" s="7"/>
    </row>
    <row r="273" spans="11:11" x14ac:dyDescent="0.2">
      <c r="K273" s="7"/>
    </row>
    <row r="274" spans="11:11" x14ac:dyDescent="0.2">
      <c r="K274" s="7"/>
    </row>
    <row r="275" spans="11:11" x14ac:dyDescent="0.2">
      <c r="K275" s="7"/>
    </row>
    <row r="276" spans="11:11" x14ac:dyDescent="0.2">
      <c r="K276" s="7"/>
    </row>
    <row r="277" spans="11:11" x14ac:dyDescent="0.2">
      <c r="K277" s="7"/>
    </row>
    <row r="278" spans="11:11" x14ac:dyDescent="0.2">
      <c r="K278" s="7"/>
    </row>
    <row r="279" spans="11:11" x14ac:dyDescent="0.2">
      <c r="K279" s="7"/>
    </row>
    <row r="280" spans="11:11" x14ac:dyDescent="0.2">
      <c r="K280" s="7"/>
    </row>
    <row r="281" spans="11:11" x14ac:dyDescent="0.2">
      <c r="K281" s="7"/>
    </row>
    <row r="282" spans="11:11" x14ac:dyDescent="0.2">
      <c r="K282" s="7"/>
    </row>
    <row r="283" spans="11:11" x14ac:dyDescent="0.2">
      <c r="K283" s="7"/>
    </row>
    <row r="284" spans="11:11" x14ac:dyDescent="0.2">
      <c r="K284" s="7"/>
    </row>
    <row r="285" spans="11:11" x14ac:dyDescent="0.2">
      <c r="K285" s="7"/>
    </row>
    <row r="286" spans="11:11" x14ac:dyDescent="0.2">
      <c r="K286" s="7"/>
    </row>
    <row r="287" spans="11:11" x14ac:dyDescent="0.2">
      <c r="K287" s="7"/>
    </row>
    <row r="288" spans="11:11" x14ac:dyDescent="0.2">
      <c r="K288" s="7"/>
    </row>
    <row r="289" spans="11:11" x14ac:dyDescent="0.2">
      <c r="K289" s="7"/>
    </row>
    <row r="290" spans="11:11" x14ac:dyDescent="0.2">
      <c r="K290" s="7"/>
    </row>
    <row r="291" spans="11:11" x14ac:dyDescent="0.2">
      <c r="K291" s="7"/>
    </row>
    <row r="292" spans="11:11" x14ac:dyDescent="0.2">
      <c r="K292" s="7"/>
    </row>
    <row r="293" spans="11:11" x14ac:dyDescent="0.2">
      <c r="K293" s="7"/>
    </row>
    <row r="294" spans="11:11" x14ac:dyDescent="0.2">
      <c r="K294" s="7"/>
    </row>
    <row r="295" spans="11:11" x14ac:dyDescent="0.2">
      <c r="K295" s="7"/>
    </row>
    <row r="296" spans="11:11" x14ac:dyDescent="0.2">
      <c r="K296" s="7"/>
    </row>
    <row r="297" spans="11:11" x14ac:dyDescent="0.2">
      <c r="K297" s="7"/>
    </row>
    <row r="298" spans="11:11" x14ac:dyDescent="0.2">
      <c r="K298" s="7"/>
    </row>
    <row r="299" spans="11:11" x14ac:dyDescent="0.2">
      <c r="K299" s="7"/>
    </row>
    <row r="300" spans="11:11" x14ac:dyDescent="0.2">
      <c r="K300" s="7"/>
    </row>
    <row r="301" spans="11:11" x14ac:dyDescent="0.2">
      <c r="K301" s="7"/>
    </row>
    <row r="302" spans="11:11" x14ac:dyDescent="0.2">
      <c r="K302" s="7"/>
    </row>
    <row r="303" spans="11:11" x14ac:dyDescent="0.2">
      <c r="K303" s="7"/>
    </row>
    <row r="304" spans="11:11" x14ac:dyDescent="0.2">
      <c r="K304" s="7"/>
    </row>
    <row r="305" spans="11:11" x14ac:dyDescent="0.2">
      <c r="K305" s="7"/>
    </row>
    <row r="306" spans="11:11" x14ac:dyDescent="0.2">
      <c r="K306" s="7"/>
    </row>
    <row r="307" spans="11:11" x14ac:dyDescent="0.2">
      <c r="K307" s="7"/>
    </row>
    <row r="308" spans="11:11" x14ac:dyDescent="0.2">
      <c r="K308" s="7"/>
    </row>
    <row r="309" spans="11:11" x14ac:dyDescent="0.2">
      <c r="K309" s="7"/>
    </row>
    <row r="310" spans="11:11" x14ac:dyDescent="0.2">
      <c r="K310" s="7"/>
    </row>
    <row r="311" spans="11:11" x14ac:dyDescent="0.2">
      <c r="K311" s="7"/>
    </row>
    <row r="312" spans="11:11" x14ac:dyDescent="0.2">
      <c r="K312" s="7"/>
    </row>
    <row r="313" spans="11:11" x14ac:dyDescent="0.2">
      <c r="K313" s="7"/>
    </row>
    <row r="314" spans="11:11" x14ac:dyDescent="0.2">
      <c r="K314" s="7"/>
    </row>
    <row r="315" spans="11:11" x14ac:dyDescent="0.2">
      <c r="K315" s="7"/>
    </row>
    <row r="316" spans="11:11" x14ac:dyDescent="0.2">
      <c r="K316" s="7"/>
    </row>
    <row r="317" spans="11:11" x14ac:dyDescent="0.2">
      <c r="K317" s="7"/>
    </row>
    <row r="318" spans="11:11" x14ac:dyDescent="0.2">
      <c r="K318" s="7"/>
    </row>
    <row r="319" spans="11:11" x14ac:dyDescent="0.2">
      <c r="K319" s="7"/>
    </row>
    <row r="320" spans="11:11" x14ac:dyDescent="0.2">
      <c r="K320" s="7"/>
    </row>
    <row r="321" spans="11:11" x14ac:dyDescent="0.2">
      <c r="K321" s="7"/>
    </row>
    <row r="322" spans="11:11" x14ac:dyDescent="0.2">
      <c r="K322" s="7"/>
    </row>
    <row r="323" spans="11:11" x14ac:dyDescent="0.2">
      <c r="K323" s="7"/>
    </row>
    <row r="324" spans="11:11" x14ac:dyDescent="0.2">
      <c r="K324" s="7"/>
    </row>
    <row r="325" spans="11:11" x14ac:dyDescent="0.2">
      <c r="K325" s="7"/>
    </row>
    <row r="326" spans="11:11" x14ac:dyDescent="0.2">
      <c r="K326" s="7"/>
    </row>
    <row r="327" spans="11:11" x14ac:dyDescent="0.2">
      <c r="K327" s="7"/>
    </row>
    <row r="328" spans="11:11" x14ac:dyDescent="0.2">
      <c r="K328" s="7"/>
    </row>
    <row r="329" spans="11:11" x14ac:dyDescent="0.2">
      <c r="K329" s="7"/>
    </row>
    <row r="330" spans="11:11" x14ac:dyDescent="0.2">
      <c r="K330" s="7"/>
    </row>
    <row r="331" spans="11:11" x14ac:dyDescent="0.2">
      <c r="K331" s="7"/>
    </row>
    <row r="332" spans="11:11" x14ac:dyDescent="0.2">
      <c r="K332" s="7"/>
    </row>
    <row r="333" spans="11:11" x14ac:dyDescent="0.2">
      <c r="K333" s="7"/>
    </row>
    <row r="334" spans="11:11" x14ac:dyDescent="0.2">
      <c r="K334" s="7"/>
    </row>
    <row r="335" spans="11:11" x14ac:dyDescent="0.2">
      <c r="K335" s="7"/>
    </row>
    <row r="336" spans="11:11" x14ac:dyDescent="0.2">
      <c r="K336" s="7"/>
    </row>
    <row r="337" spans="11:11" x14ac:dyDescent="0.2">
      <c r="K337" s="7"/>
    </row>
    <row r="338" spans="11:11" x14ac:dyDescent="0.2">
      <c r="K338" s="7"/>
    </row>
    <row r="339" spans="11:11" x14ac:dyDescent="0.2">
      <c r="K339" s="7"/>
    </row>
    <row r="340" spans="11:11" x14ac:dyDescent="0.2">
      <c r="K340" s="7"/>
    </row>
    <row r="341" spans="11:11" x14ac:dyDescent="0.2">
      <c r="K341" s="7"/>
    </row>
    <row r="342" spans="11:11" x14ac:dyDescent="0.2">
      <c r="K342" s="7"/>
    </row>
    <row r="343" spans="11:11" x14ac:dyDescent="0.2">
      <c r="K343" s="7"/>
    </row>
    <row r="344" spans="11:11" x14ac:dyDescent="0.2">
      <c r="K344" s="7"/>
    </row>
    <row r="345" spans="11:11" x14ac:dyDescent="0.2">
      <c r="K345" s="7"/>
    </row>
    <row r="346" spans="11:11" x14ac:dyDescent="0.2">
      <c r="K346" s="7"/>
    </row>
    <row r="347" spans="11:11" x14ac:dyDescent="0.2">
      <c r="K347" s="7"/>
    </row>
    <row r="348" spans="11:11" x14ac:dyDescent="0.2">
      <c r="K348" s="7"/>
    </row>
    <row r="349" spans="11:11" x14ac:dyDescent="0.2">
      <c r="K349" s="7"/>
    </row>
    <row r="350" spans="11:11" x14ac:dyDescent="0.2">
      <c r="K350" s="7"/>
    </row>
    <row r="351" spans="11:11" x14ac:dyDescent="0.2">
      <c r="K351" s="7"/>
    </row>
    <row r="352" spans="11:11" x14ac:dyDescent="0.2">
      <c r="K352" s="7"/>
    </row>
    <row r="353" spans="11:11" x14ac:dyDescent="0.2">
      <c r="K353" s="7"/>
    </row>
    <row r="354" spans="11:11" x14ac:dyDescent="0.2">
      <c r="K354" s="7"/>
    </row>
    <row r="355" spans="11:11" x14ac:dyDescent="0.2">
      <c r="K355" s="7"/>
    </row>
    <row r="356" spans="11:11" x14ac:dyDescent="0.2">
      <c r="K356" s="7"/>
    </row>
    <row r="357" spans="11:11" x14ac:dyDescent="0.2">
      <c r="K357" s="7"/>
    </row>
    <row r="358" spans="11:11" x14ac:dyDescent="0.2">
      <c r="K358" s="7"/>
    </row>
    <row r="359" spans="11:11" x14ac:dyDescent="0.2">
      <c r="K359" s="7"/>
    </row>
    <row r="360" spans="11:11" x14ac:dyDescent="0.2">
      <c r="K360" s="7"/>
    </row>
    <row r="361" spans="11:11" x14ac:dyDescent="0.2">
      <c r="K361" s="7"/>
    </row>
    <row r="362" spans="11:11" x14ac:dyDescent="0.2">
      <c r="K362" s="7"/>
    </row>
    <row r="363" spans="11:11" x14ac:dyDescent="0.2">
      <c r="K363" s="7"/>
    </row>
    <row r="364" spans="11:11" x14ac:dyDescent="0.2">
      <c r="K364" s="7"/>
    </row>
    <row r="365" spans="11:11" x14ac:dyDescent="0.2">
      <c r="K365" s="7"/>
    </row>
    <row r="366" spans="11:11" x14ac:dyDescent="0.2">
      <c r="K366" s="7"/>
    </row>
    <row r="367" spans="11:11" x14ac:dyDescent="0.2">
      <c r="K367" s="7"/>
    </row>
    <row r="368" spans="11:11" x14ac:dyDescent="0.2">
      <c r="K368" s="7"/>
    </row>
    <row r="369" spans="11:11" x14ac:dyDescent="0.2">
      <c r="K369" s="7"/>
    </row>
    <row r="370" spans="11:11" x14ac:dyDescent="0.2">
      <c r="K370" s="7"/>
    </row>
    <row r="371" spans="11:11" x14ac:dyDescent="0.2">
      <c r="K371" s="7"/>
    </row>
    <row r="372" spans="11:11" x14ac:dyDescent="0.2">
      <c r="K372" s="7"/>
    </row>
    <row r="373" spans="11:11" x14ac:dyDescent="0.2">
      <c r="K373" s="7"/>
    </row>
    <row r="374" spans="11:11" x14ac:dyDescent="0.2">
      <c r="K374" s="7"/>
    </row>
    <row r="375" spans="11:11" x14ac:dyDescent="0.2">
      <c r="K375" s="7"/>
    </row>
    <row r="376" spans="11:11" x14ac:dyDescent="0.2">
      <c r="K376" s="7"/>
    </row>
    <row r="377" spans="11:11" x14ac:dyDescent="0.2">
      <c r="K377" s="7"/>
    </row>
    <row r="378" spans="11:11" x14ac:dyDescent="0.2">
      <c r="K378" s="7"/>
    </row>
    <row r="379" spans="11:11" x14ac:dyDescent="0.2">
      <c r="K379" s="7"/>
    </row>
    <row r="380" spans="11:11" x14ac:dyDescent="0.2">
      <c r="K380" s="7"/>
    </row>
    <row r="381" spans="11:11" x14ac:dyDescent="0.2">
      <c r="K381" s="7"/>
    </row>
    <row r="382" spans="11:11" x14ac:dyDescent="0.2">
      <c r="K382" s="7"/>
    </row>
    <row r="383" spans="11:11" x14ac:dyDescent="0.2">
      <c r="K383" s="7"/>
    </row>
    <row r="384" spans="11:11" x14ac:dyDescent="0.2">
      <c r="K384" s="7"/>
    </row>
    <row r="385" spans="11:11" x14ac:dyDescent="0.2">
      <c r="K385" s="7"/>
    </row>
    <row r="386" spans="11:11" x14ac:dyDescent="0.2">
      <c r="K386" s="7"/>
    </row>
    <row r="387" spans="11:11" x14ac:dyDescent="0.2">
      <c r="K387" s="7"/>
    </row>
    <row r="388" spans="11:11" x14ac:dyDescent="0.2">
      <c r="K388" s="7"/>
    </row>
    <row r="389" spans="11:11" x14ac:dyDescent="0.2">
      <c r="K389" s="7"/>
    </row>
    <row r="390" spans="11:11" x14ac:dyDescent="0.2">
      <c r="K390" s="7"/>
    </row>
    <row r="391" spans="11:11" x14ac:dyDescent="0.2">
      <c r="K391" s="7"/>
    </row>
    <row r="392" spans="11:11" x14ac:dyDescent="0.2">
      <c r="K392" s="7"/>
    </row>
    <row r="393" spans="11:11" x14ac:dyDescent="0.2">
      <c r="K393" s="7"/>
    </row>
    <row r="394" spans="11:11" x14ac:dyDescent="0.2">
      <c r="K394" s="7"/>
    </row>
    <row r="395" spans="11:11" x14ac:dyDescent="0.2">
      <c r="K395" s="7"/>
    </row>
    <row r="396" spans="11:11" x14ac:dyDescent="0.2">
      <c r="K396" s="7"/>
    </row>
    <row r="397" spans="11:11" x14ac:dyDescent="0.2">
      <c r="K397" s="7"/>
    </row>
    <row r="398" spans="11:11" x14ac:dyDescent="0.2">
      <c r="K398" s="7"/>
    </row>
    <row r="399" spans="11:11" x14ac:dyDescent="0.2">
      <c r="K399" s="7"/>
    </row>
    <row r="400" spans="11:11" x14ac:dyDescent="0.2">
      <c r="K400" s="7"/>
    </row>
    <row r="401" spans="11:11" x14ac:dyDescent="0.2">
      <c r="K401" s="7"/>
    </row>
    <row r="402" spans="11:11" x14ac:dyDescent="0.2">
      <c r="K402" s="7"/>
    </row>
    <row r="403" spans="11:11" x14ac:dyDescent="0.2">
      <c r="K403" s="7"/>
    </row>
    <row r="404" spans="11:11" x14ac:dyDescent="0.2">
      <c r="K404" s="7"/>
    </row>
    <row r="405" spans="11:11" x14ac:dyDescent="0.2">
      <c r="K405" s="7"/>
    </row>
    <row r="406" spans="11:11" x14ac:dyDescent="0.2">
      <c r="K406" s="7"/>
    </row>
    <row r="407" spans="11:11" x14ac:dyDescent="0.2">
      <c r="K407" s="7"/>
    </row>
    <row r="408" spans="11:11" x14ac:dyDescent="0.2">
      <c r="K408" s="7"/>
    </row>
    <row r="409" spans="11:11" x14ac:dyDescent="0.2">
      <c r="K409" s="7"/>
    </row>
    <row r="410" spans="11:11" x14ac:dyDescent="0.2">
      <c r="K410" s="7"/>
    </row>
    <row r="411" spans="11:11" x14ac:dyDescent="0.2">
      <c r="K411" s="7"/>
    </row>
    <row r="412" spans="11:11" x14ac:dyDescent="0.2">
      <c r="K412" s="7"/>
    </row>
    <row r="413" spans="11:11" x14ac:dyDescent="0.2">
      <c r="K413" s="7"/>
    </row>
    <row r="414" spans="11:11" x14ac:dyDescent="0.2">
      <c r="K414" s="7"/>
    </row>
    <row r="415" spans="11:11" x14ac:dyDescent="0.2">
      <c r="K415" s="7"/>
    </row>
    <row r="416" spans="11:11" x14ac:dyDescent="0.2">
      <c r="K416" s="7"/>
    </row>
    <row r="417" spans="11:11" x14ac:dyDescent="0.2">
      <c r="K417" s="7"/>
    </row>
    <row r="418" spans="11:11" x14ac:dyDescent="0.2">
      <c r="K418" s="7"/>
    </row>
    <row r="419" spans="11:11" x14ac:dyDescent="0.2">
      <c r="K419" s="7"/>
    </row>
    <row r="420" spans="11:11" x14ac:dyDescent="0.2">
      <c r="K420" s="7"/>
    </row>
    <row r="421" spans="11:11" x14ac:dyDescent="0.2">
      <c r="K421" s="7"/>
    </row>
    <row r="422" spans="11:11" x14ac:dyDescent="0.2">
      <c r="K422" s="7"/>
    </row>
    <row r="423" spans="11:11" x14ac:dyDescent="0.2">
      <c r="K423" s="7"/>
    </row>
    <row r="424" spans="11:11" x14ac:dyDescent="0.2">
      <c r="K424" s="7"/>
    </row>
    <row r="425" spans="11:11" x14ac:dyDescent="0.2">
      <c r="K425" s="7"/>
    </row>
    <row r="426" spans="11:11" x14ac:dyDescent="0.2">
      <c r="K426" s="7"/>
    </row>
    <row r="427" spans="11:11" x14ac:dyDescent="0.2">
      <c r="K427" s="7"/>
    </row>
    <row r="428" spans="11:11" x14ac:dyDescent="0.2">
      <c r="K428" s="7"/>
    </row>
    <row r="429" spans="11:11" x14ac:dyDescent="0.2">
      <c r="K429" s="7"/>
    </row>
    <row r="430" spans="11:11" x14ac:dyDescent="0.2">
      <c r="K430" s="7"/>
    </row>
    <row r="431" spans="11:11" x14ac:dyDescent="0.2">
      <c r="K431" s="7"/>
    </row>
    <row r="432" spans="11:11" x14ac:dyDescent="0.2">
      <c r="K432" s="7"/>
    </row>
    <row r="433" spans="11:11" x14ac:dyDescent="0.2">
      <c r="K433" s="7"/>
    </row>
    <row r="434" spans="11:11" x14ac:dyDescent="0.2">
      <c r="K434" s="7"/>
    </row>
    <row r="435" spans="11:11" x14ac:dyDescent="0.2">
      <c r="K435" s="7"/>
    </row>
    <row r="436" spans="11:11" x14ac:dyDescent="0.2">
      <c r="K436" s="7"/>
    </row>
    <row r="437" spans="11:11" x14ac:dyDescent="0.2">
      <c r="K437" s="7"/>
    </row>
    <row r="438" spans="11:11" x14ac:dyDescent="0.2">
      <c r="K438" s="7"/>
    </row>
    <row r="439" spans="11:11" x14ac:dyDescent="0.2">
      <c r="K439" s="7"/>
    </row>
    <row r="440" spans="11:11" x14ac:dyDescent="0.2">
      <c r="K440" s="7"/>
    </row>
    <row r="441" spans="11:11" x14ac:dyDescent="0.2">
      <c r="K441" s="7"/>
    </row>
    <row r="442" spans="11:11" x14ac:dyDescent="0.2">
      <c r="K442" s="7"/>
    </row>
    <row r="443" spans="11:11" x14ac:dyDescent="0.2">
      <c r="K443" s="7"/>
    </row>
    <row r="444" spans="11:11" x14ac:dyDescent="0.2">
      <c r="K444" s="7"/>
    </row>
    <row r="445" spans="11:11" x14ac:dyDescent="0.2">
      <c r="K445" s="7"/>
    </row>
    <row r="446" spans="11:11" x14ac:dyDescent="0.2">
      <c r="K446" s="7"/>
    </row>
    <row r="447" spans="11:11" x14ac:dyDescent="0.2">
      <c r="K447" s="7"/>
    </row>
    <row r="448" spans="11:11" x14ac:dyDescent="0.2">
      <c r="K448" s="7"/>
    </row>
    <row r="449" spans="11:11" x14ac:dyDescent="0.2">
      <c r="K449" s="7"/>
    </row>
    <row r="450" spans="11:11" x14ac:dyDescent="0.2">
      <c r="K450" s="7"/>
    </row>
    <row r="451" spans="11:11" x14ac:dyDescent="0.2">
      <c r="K451" s="7"/>
    </row>
    <row r="452" spans="11:11" x14ac:dyDescent="0.2">
      <c r="K452" s="7"/>
    </row>
    <row r="453" spans="11:11" x14ac:dyDescent="0.2">
      <c r="K453" s="7"/>
    </row>
    <row r="454" spans="11:11" x14ac:dyDescent="0.2">
      <c r="K454" s="7"/>
    </row>
    <row r="455" spans="11:11" x14ac:dyDescent="0.2">
      <c r="K455" s="7"/>
    </row>
    <row r="456" spans="11:11" x14ac:dyDescent="0.2">
      <c r="K456" s="7"/>
    </row>
    <row r="457" spans="11:11" x14ac:dyDescent="0.2">
      <c r="K457" s="7"/>
    </row>
    <row r="458" spans="11:11" x14ac:dyDescent="0.2">
      <c r="K458" s="7"/>
    </row>
    <row r="459" spans="11:11" x14ac:dyDescent="0.2">
      <c r="K459" s="7"/>
    </row>
    <row r="460" spans="11:11" x14ac:dyDescent="0.2">
      <c r="K460" s="7"/>
    </row>
    <row r="461" spans="11:11" x14ac:dyDescent="0.2">
      <c r="K461" s="7"/>
    </row>
    <row r="462" spans="11:11" x14ac:dyDescent="0.2">
      <c r="K462" s="7"/>
    </row>
    <row r="463" spans="11:11" x14ac:dyDescent="0.2">
      <c r="K463" s="7"/>
    </row>
    <row r="464" spans="11:11" x14ac:dyDescent="0.2">
      <c r="K464" s="7"/>
    </row>
    <row r="465" spans="11:11" x14ac:dyDescent="0.2">
      <c r="K465" s="7"/>
    </row>
    <row r="466" spans="11:11" x14ac:dyDescent="0.2">
      <c r="K466" s="7"/>
    </row>
    <row r="467" spans="11:11" x14ac:dyDescent="0.2">
      <c r="K467" s="7"/>
    </row>
    <row r="468" spans="11:11" x14ac:dyDescent="0.2">
      <c r="K468" s="7"/>
    </row>
    <row r="469" spans="11:11" x14ac:dyDescent="0.2">
      <c r="K469" s="7"/>
    </row>
    <row r="470" spans="11:11" x14ac:dyDescent="0.2">
      <c r="K470" s="7"/>
    </row>
    <row r="471" spans="11:11" x14ac:dyDescent="0.2">
      <c r="K471" s="7"/>
    </row>
    <row r="472" spans="11:11" x14ac:dyDescent="0.2">
      <c r="K472" s="7"/>
    </row>
    <row r="473" spans="11:11" x14ac:dyDescent="0.2">
      <c r="K473" s="7"/>
    </row>
    <row r="474" spans="11:11" x14ac:dyDescent="0.2">
      <c r="K474" s="7"/>
    </row>
    <row r="475" spans="11:11" x14ac:dyDescent="0.2">
      <c r="K475" s="7"/>
    </row>
    <row r="476" spans="11:11" x14ac:dyDescent="0.2">
      <c r="K476" s="7"/>
    </row>
    <row r="477" spans="11:11" x14ac:dyDescent="0.2">
      <c r="K477" s="7"/>
    </row>
    <row r="478" spans="11:11" x14ac:dyDescent="0.2">
      <c r="K478" s="7"/>
    </row>
    <row r="479" spans="11:11" x14ac:dyDescent="0.2">
      <c r="K479" s="7"/>
    </row>
    <row r="480" spans="11:11" x14ac:dyDescent="0.2">
      <c r="K480" s="7"/>
    </row>
    <row r="481" spans="11:11" x14ac:dyDescent="0.2">
      <c r="K481" s="7"/>
    </row>
    <row r="482" spans="11:11" x14ac:dyDescent="0.2">
      <c r="K482" s="7"/>
    </row>
    <row r="483" spans="11:11" x14ac:dyDescent="0.2">
      <c r="K483" s="7"/>
    </row>
    <row r="484" spans="11:11" x14ac:dyDescent="0.2">
      <c r="K484" s="7"/>
    </row>
    <row r="485" spans="11:11" x14ac:dyDescent="0.2">
      <c r="K485" s="7"/>
    </row>
    <row r="486" spans="11:11" x14ac:dyDescent="0.2">
      <c r="K486" s="7"/>
    </row>
    <row r="487" spans="11:11" x14ac:dyDescent="0.2">
      <c r="K487" s="7"/>
    </row>
    <row r="488" spans="11:11" x14ac:dyDescent="0.2">
      <c r="K488" s="7"/>
    </row>
    <row r="489" spans="11:11" x14ac:dyDescent="0.2">
      <c r="K489" s="7"/>
    </row>
    <row r="490" spans="11:11" x14ac:dyDescent="0.2">
      <c r="K490" s="7"/>
    </row>
    <row r="491" spans="11:11" x14ac:dyDescent="0.2">
      <c r="K491" s="7"/>
    </row>
    <row r="492" spans="11:11" x14ac:dyDescent="0.2">
      <c r="K492" s="7"/>
    </row>
    <row r="493" spans="11:11" x14ac:dyDescent="0.2">
      <c r="K493" s="7"/>
    </row>
    <row r="494" spans="11:11" x14ac:dyDescent="0.2">
      <c r="K494" s="7"/>
    </row>
    <row r="495" spans="11:11" x14ac:dyDescent="0.2">
      <c r="K495" s="7"/>
    </row>
    <row r="496" spans="11:11" x14ac:dyDescent="0.2">
      <c r="K496" s="7"/>
    </row>
    <row r="497" spans="11:11" x14ac:dyDescent="0.2">
      <c r="K497" s="7"/>
    </row>
    <row r="498" spans="11:11" x14ac:dyDescent="0.2">
      <c r="K498" s="7"/>
    </row>
    <row r="499" spans="11:11" x14ac:dyDescent="0.2">
      <c r="K499" s="7"/>
    </row>
    <row r="500" spans="11:11" x14ac:dyDescent="0.2">
      <c r="K500" s="7"/>
    </row>
    <row r="501" spans="11:11" x14ac:dyDescent="0.2">
      <c r="K501" s="7"/>
    </row>
    <row r="502" spans="11:11" x14ac:dyDescent="0.2">
      <c r="K502" s="7"/>
    </row>
    <row r="503" spans="11:11" x14ac:dyDescent="0.2">
      <c r="K503" s="7"/>
    </row>
    <row r="504" spans="11:11" x14ac:dyDescent="0.2">
      <c r="K504" s="7"/>
    </row>
    <row r="505" spans="11:11" x14ac:dyDescent="0.2">
      <c r="K505" s="7"/>
    </row>
    <row r="506" spans="11:11" x14ac:dyDescent="0.2">
      <c r="K506" s="7"/>
    </row>
    <row r="507" spans="11:11" x14ac:dyDescent="0.2">
      <c r="K507" s="7"/>
    </row>
    <row r="508" spans="11:11" x14ac:dyDescent="0.2">
      <c r="K508" s="7"/>
    </row>
    <row r="509" spans="11:11" x14ac:dyDescent="0.2">
      <c r="K509" s="7"/>
    </row>
    <row r="510" spans="11:11" x14ac:dyDescent="0.2">
      <c r="K510" s="7"/>
    </row>
    <row r="511" spans="11:11" x14ac:dyDescent="0.2">
      <c r="K511" s="7"/>
    </row>
    <row r="512" spans="11:11" x14ac:dyDescent="0.2">
      <c r="K512" s="7"/>
    </row>
    <row r="513" spans="11:11" x14ac:dyDescent="0.2">
      <c r="K513" s="7"/>
    </row>
    <row r="514" spans="11:11" x14ac:dyDescent="0.2">
      <c r="K514" s="7"/>
    </row>
    <row r="515" spans="11:11" x14ac:dyDescent="0.2">
      <c r="K515" s="7"/>
    </row>
    <row r="516" spans="11:11" x14ac:dyDescent="0.2">
      <c r="K516" s="7"/>
    </row>
    <row r="517" spans="11:11" x14ac:dyDescent="0.2">
      <c r="K517" s="7"/>
    </row>
    <row r="518" spans="11:11" x14ac:dyDescent="0.2">
      <c r="K518" s="7"/>
    </row>
    <row r="519" spans="11:11" x14ac:dyDescent="0.2">
      <c r="K519" s="7"/>
    </row>
    <row r="520" spans="11:11" x14ac:dyDescent="0.2">
      <c r="K520" s="7"/>
    </row>
    <row r="521" spans="11:11" x14ac:dyDescent="0.2">
      <c r="K521" s="7"/>
    </row>
    <row r="522" spans="11:11" x14ac:dyDescent="0.2">
      <c r="K522" s="7"/>
    </row>
    <row r="523" spans="11:11" x14ac:dyDescent="0.2">
      <c r="K523" s="7"/>
    </row>
    <row r="524" spans="11:11" x14ac:dyDescent="0.2">
      <c r="K524" s="7"/>
    </row>
    <row r="525" spans="11:11" x14ac:dyDescent="0.2">
      <c r="K525" s="7"/>
    </row>
    <row r="526" spans="11:11" x14ac:dyDescent="0.2">
      <c r="K526" s="7"/>
    </row>
    <row r="527" spans="11:11" x14ac:dyDescent="0.2">
      <c r="K527" s="7"/>
    </row>
    <row r="528" spans="11:11" x14ac:dyDescent="0.2">
      <c r="K528" s="7"/>
    </row>
    <row r="529" spans="11:11" x14ac:dyDescent="0.2">
      <c r="K529" s="7"/>
    </row>
    <row r="530" spans="11:11" x14ac:dyDescent="0.2">
      <c r="K530" s="7"/>
    </row>
    <row r="531" spans="11:11" x14ac:dyDescent="0.2">
      <c r="K531" s="7"/>
    </row>
    <row r="532" spans="11:11" x14ac:dyDescent="0.2">
      <c r="K532" s="7"/>
    </row>
    <row r="533" spans="11:11" x14ac:dyDescent="0.2">
      <c r="K533" s="7"/>
    </row>
    <row r="534" spans="11:11" x14ac:dyDescent="0.2">
      <c r="K534" s="7"/>
    </row>
    <row r="535" spans="11:11" x14ac:dyDescent="0.2">
      <c r="K535" s="7"/>
    </row>
    <row r="536" spans="11:11" x14ac:dyDescent="0.2">
      <c r="K536" s="7"/>
    </row>
    <row r="537" spans="11:11" x14ac:dyDescent="0.2">
      <c r="K537" s="7"/>
    </row>
    <row r="538" spans="11:11" x14ac:dyDescent="0.2">
      <c r="K538" s="7"/>
    </row>
    <row r="539" spans="11:11" x14ac:dyDescent="0.2">
      <c r="K539" s="7"/>
    </row>
    <row r="540" spans="11:11" x14ac:dyDescent="0.2">
      <c r="K540" s="7"/>
    </row>
    <row r="541" spans="11:11" x14ac:dyDescent="0.2">
      <c r="K541" s="7"/>
    </row>
    <row r="542" spans="11:11" x14ac:dyDescent="0.2">
      <c r="K542" s="7"/>
    </row>
    <row r="543" spans="11:11" x14ac:dyDescent="0.2">
      <c r="K543" s="7"/>
    </row>
    <row r="544" spans="11:11" x14ac:dyDescent="0.2">
      <c r="K544" s="7"/>
    </row>
    <row r="545" spans="11:11" x14ac:dyDescent="0.2">
      <c r="K545" s="7"/>
    </row>
    <row r="546" spans="11:11" x14ac:dyDescent="0.2">
      <c r="K546" s="7"/>
    </row>
    <row r="547" spans="11:11" x14ac:dyDescent="0.2">
      <c r="K547" s="7"/>
    </row>
    <row r="548" spans="11:11" x14ac:dyDescent="0.2">
      <c r="K548" s="7"/>
    </row>
    <row r="549" spans="11:11" x14ac:dyDescent="0.2">
      <c r="K549" s="7"/>
    </row>
    <row r="550" spans="11:11" x14ac:dyDescent="0.2">
      <c r="K550" s="7"/>
    </row>
    <row r="551" spans="11:11" x14ac:dyDescent="0.2">
      <c r="K551" s="7"/>
    </row>
    <row r="552" spans="11:11" x14ac:dyDescent="0.2">
      <c r="K552" s="7"/>
    </row>
    <row r="553" spans="11:11" x14ac:dyDescent="0.2">
      <c r="K553" s="7"/>
    </row>
    <row r="554" spans="11:11" x14ac:dyDescent="0.2">
      <c r="K554" s="7"/>
    </row>
    <row r="555" spans="11:11" x14ac:dyDescent="0.2">
      <c r="K555" s="7"/>
    </row>
    <row r="556" spans="11:11" x14ac:dyDescent="0.2">
      <c r="K556" s="7"/>
    </row>
    <row r="557" spans="11:11" x14ac:dyDescent="0.2">
      <c r="K557" s="7"/>
    </row>
    <row r="558" spans="11:11" x14ac:dyDescent="0.2">
      <c r="K558" s="7"/>
    </row>
    <row r="559" spans="11:11" x14ac:dyDescent="0.2">
      <c r="K559" s="7"/>
    </row>
    <row r="560" spans="11:11" x14ac:dyDescent="0.2">
      <c r="K560" s="7"/>
    </row>
    <row r="561" spans="11:11" x14ac:dyDescent="0.2">
      <c r="K561" s="7"/>
    </row>
    <row r="562" spans="11:11" x14ac:dyDescent="0.2">
      <c r="K562" s="7"/>
    </row>
    <row r="563" spans="11:11" x14ac:dyDescent="0.2">
      <c r="K563" s="7"/>
    </row>
    <row r="564" spans="11:11" x14ac:dyDescent="0.2">
      <c r="K564" s="7"/>
    </row>
    <row r="565" spans="11:11" x14ac:dyDescent="0.2">
      <c r="K565" s="7"/>
    </row>
    <row r="566" spans="11:11" x14ac:dyDescent="0.2">
      <c r="K566" s="7"/>
    </row>
    <row r="567" spans="11:11" x14ac:dyDescent="0.2">
      <c r="K567" s="7"/>
    </row>
    <row r="568" spans="11:11" x14ac:dyDescent="0.2">
      <c r="K568" s="7"/>
    </row>
    <row r="569" spans="11:11" x14ac:dyDescent="0.2">
      <c r="K569" s="7"/>
    </row>
    <row r="570" spans="11:11" x14ac:dyDescent="0.2">
      <c r="K570" s="7"/>
    </row>
    <row r="571" spans="11:11" x14ac:dyDescent="0.2">
      <c r="K571" s="7"/>
    </row>
    <row r="572" spans="11:11" x14ac:dyDescent="0.2">
      <c r="K572" s="7"/>
    </row>
    <row r="573" spans="11:11" x14ac:dyDescent="0.2">
      <c r="K573" s="7"/>
    </row>
    <row r="574" spans="11:11" x14ac:dyDescent="0.2">
      <c r="K574" s="7"/>
    </row>
    <row r="575" spans="11:11" x14ac:dyDescent="0.2">
      <c r="K575" s="7"/>
    </row>
    <row r="576" spans="11:11" x14ac:dyDescent="0.2">
      <c r="K576" s="7"/>
    </row>
    <row r="577" spans="11:11" x14ac:dyDescent="0.2">
      <c r="K577" s="7"/>
    </row>
    <row r="578" spans="11:11" x14ac:dyDescent="0.2">
      <c r="K578" s="7"/>
    </row>
    <row r="579" spans="11:11" x14ac:dyDescent="0.2">
      <c r="K579" s="7"/>
    </row>
    <row r="580" spans="11:11" x14ac:dyDescent="0.2">
      <c r="K580" s="7"/>
    </row>
    <row r="581" spans="11:11" x14ac:dyDescent="0.2">
      <c r="K581" s="7"/>
    </row>
    <row r="582" spans="11:11" x14ac:dyDescent="0.2">
      <c r="K582" s="7"/>
    </row>
    <row r="583" spans="11:11" x14ac:dyDescent="0.2">
      <c r="K583" s="7"/>
    </row>
    <row r="584" spans="11:11" x14ac:dyDescent="0.2">
      <c r="K584" s="7"/>
    </row>
    <row r="585" spans="11:11" x14ac:dyDescent="0.2">
      <c r="K585" s="7"/>
    </row>
    <row r="586" spans="11:11" x14ac:dyDescent="0.2">
      <c r="K586" s="7"/>
    </row>
    <row r="587" spans="11:11" x14ac:dyDescent="0.2">
      <c r="K587" s="7"/>
    </row>
    <row r="588" spans="11:11" x14ac:dyDescent="0.2">
      <c r="K588" s="7"/>
    </row>
    <row r="589" spans="11:11" x14ac:dyDescent="0.2">
      <c r="K589" s="7"/>
    </row>
    <row r="590" spans="11:11" x14ac:dyDescent="0.2">
      <c r="K590" s="7"/>
    </row>
    <row r="591" spans="11:11" x14ac:dyDescent="0.2">
      <c r="K591" s="7"/>
    </row>
    <row r="592" spans="11:11" x14ac:dyDescent="0.2">
      <c r="K592" s="7"/>
    </row>
    <row r="593" spans="11:11" x14ac:dyDescent="0.2">
      <c r="K593" s="7"/>
    </row>
    <row r="594" spans="11:11" x14ac:dyDescent="0.2">
      <c r="K594" s="7"/>
    </row>
    <row r="595" spans="11:11" x14ac:dyDescent="0.2">
      <c r="K595" s="7"/>
    </row>
    <row r="596" spans="11:11" x14ac:dyDescent="0.2">
      <c r="K596" s="7"/>
    </row>
    <row r="597" spans="11:11" x14ac:dyDescent="0.2">
      <c r="K597" s="7"/>
    </row>
    <row r="598" spans="11:11" x14ac:dyDescent="0.2">
      <c r="K598" s="7"/>
    </row>
    <row r="599" spans="11:11" x14ac:dyDescent="0.2">
      <c r="K599" s="7"/>
    </row>
    <row r="600" spans="11:11" x14ac:dyDescent="0.2">
      <c r="K600" s="7"/>
    </row>
    <row r="601" spans="11:11" x14ac:dyDescent="0.2">
      <c r="K601" s="7"/>
    </row>
    <row r="602" spans="11:11" x14ac:dyDescent="0.2">
      <c r="K602" s="7"/>
    </row>
    <row r="603" spans="11:11" x14ac:dyDescent="0.2">
      <c r="K603" s="7"/>
    </row>
    <row r="604" spans="11:11" x14ac:dyDescent="0.2">
      <c r="K604" s="7"/>
    </row>
    <row r="605" spans="11:11" x14ac:dyDescent="0.2">
      <c r="K605" s="7"/>
    </row>
    <row r="606" spans="11:11" x14ac:dyDescent="0.2">
      <c r="K606" s="7"/>
    </row>
    <row r="607" spans="11:11" x14ac:dyDescent="0.2">
      <c r="K607" s="7"/>
    </row>
    <row r="608" spans="11:11" x14ac:dyDescent="0.2">
      <c r="K608" s="7"/>
    </row>
    <row r="609" spans="11:11" x14ac:dyDescent="0.2">
      <c r="K609" s="7"/>
    </row>
    <row r="610" spans="11:11" x14ac:dyDescent="0.2">
      <c r="K610" s="7"/>
    </row>
    <row r="611" spans="11:11" x14ac:dyDescent="0.2">
      <c r="K611" s="7"/>
    </row>
    <row r="612" spans="11:11" x14ac:dyDescent="0.2">
      <c r="K612" s="7"/>
    </row>
    <row r="613" spans="11:11" x14ac:dyDescent="0.2">
      <c r="K613" s="7"/>
    </row>
    <row r="614" spans="11:11" x14ac:dyDescent="0.2">
      <c r="K614" s="7"/>
    </row>
    <row r="615" spans="11:11" x14ac:dyDescent="0.2">
      <c r="K615" s="7"/>
    </row>
    <row r="616" spans="11:11" x14ac:dyDescent="0.2">
      <c r="K616" s="7"/>
    </row>
    <row r="617" spans="11:11" x14ac:dyDescent="0.2">
      <c r="K617" s="7"/>
    </row>
  </sheetData>
  <sheetProtection password="DA23" sheet="1" objects="1" scenarios="1" selectLockedCells="1"/>
  <mergeCells count="5">
    <mergeCell ref="A1:C1"/>
    <mergeCell ref="F2:H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G4:G34 H4:J35">
      <formula1>0</formula1>
      <formula2>24</formula2>
    </dataValidation>
    <dataValidation allowBlank="1" showInputMessage="1" showErrorMessage="1" promptTitle="Eingabe" prompt="Anzahl Lektionen ! _x000a_Bruchteile von Lektionen in Dezimalen angeben ( z.B. eine halbe Lektion = 0.5 )." sqref="E4:E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7"/>
  <sheetViews>
    <sheetView showGridLines="0" zoomScaleNormal="100" workbookViewId="0">
      <pane ySplit="3" topLeftCell="A4" activePane="bottomLeft" state="frozen"/>
      <selection activeCell="M92" sqref="M92"/>
      <selection pane="bottomLef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12.140625" style="15" customWidth="1"/>
    <col min="6" max="7" width="15" style="16" customWidth="1"/>
    <col min="8" max="10" width="14.5703125" style="16" customWidth="1"/>
    <col min="11" max="11" width="2.7109375" style="16" customWidth="1"/>
    <col min="12" max="12" width="2.85546875" style="7" customWidth="1"/>
    <col min="13" max="16384" width="16.28515625" style="7"/>
  </cols>
  <sheetData>
    <row r="1" spans="1:51" ht="24" thickBot="1" x14ac:dyDescent="0.4">
      <c r="A1" s="229">
        <f>Übersicht!G2+61</f>
        <v>45200</v>
      </c>
      <c r="B1" s="229"/>
      <c r="C1" s="229"/>
      <c r="D1" s="3"/>
      <c r="E1" s="3"/>
      <c r="F1" s="4"/>
      <c r="G1" s="4"/>
      <c r="H1" s="4"/>
      <c r="I1" s="4"/>
      <c r="J1" s="4"/>
      <c r="K1" s="5"/>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51" s="10" customFormat="1" ht="51.75" customHeight="1" x14ac:dyDescent="0.2">
      <c r="A2" s="236" t="s">
        <v>8</v>
      </c>
      <c r="B2" s="65"/>
      <c r="C2" s="234" t="s">
        <v>17</v>
      </c>
      <c r="D2" s="234" t="s">
        <v>107</v>
      </c>
      <c r="E2" s="37" t="s">
        <v>18</v>
      </c>
      <c r="F2" s="231" t="s">
        <v>82</v>
      </c>
      <c r="G2" s="232"/>
      <c r="H2" s="233"/>
      <c r="I2" s="26" t="s">
        <v>19</v>
      </c>
      <c r="J2" s="8" t="s">
        <v>20</v>
      </c>
      <c r="K2" s="9"/>
      <c r="L2" s="9"/>
    </row>
    <row r="3" spans="1:51" s="10" customFormat="1" ht="39" customHeight="1" thickBot="1" x14ac:dyDescent="0.25">
      <c r="A3" s="237"/>
      <c r="B3" s="66"/>
      <c r="C3" s="235"/>
      <c r="D3" s="235"/>
      <c r="E3" s="92" t="s">
        <v>87</v>
      </c>
      <c r="F3" s="93" t="s">
        <v>83</v>
      </c>
      <c r="G3" s="93" t="s">
        <v>84</v>
      </c>
      <c r="H3" s="93" t="s">
        <v>85</v>
      </c>
      <c r="I3" s="94" t="s">
        <v>86</v>
      </c>
      <c r="J3" s="95" t="s">
        <v>86</v>
      </c>
    </row>
    <row r="4" spans="1:51" s="12" customFormat="1" ht="14.25" x14ac:dyDescent="0.2">
      <c r="A4" s="64">
        <f>A1</f>
        <v>45200</v>
      </c>
      <c r="B4" s="69">
        <f t="shared" ref="B4:B34" si="0">A4</f>
        <v>45200</v>
      </c>
      <c r="C4" s="43"/>
      <c r="D4" s="44"/>
      <c r="E4" s="49"/>
      <c r="F4" s="87">
        <f>E4*0.75</f>
        <v>0</v>
      </c>
      <c r="G4" s="88"/>
      <c r="H4" s="88"/>
      <c r="I4" s="1"/>
      <c r="J4" s="2"/>
    </row>
    <row r="5" spans="1:51" s="12" customFormat="1" ht="14.25" x14ac:dyDescent="0.2">
      <c r="A5" s="64">
        <f t="shared" ref="A5:A34" si="1">A4+1</f>
        <v>45201</v>
      </c>
      <c r="B5" s="69">
        <f t="shared" si="0"/>
        <v>45201</v>
      </c>
      <c r="C5" s="43"/>
      <c r="D5" s="44"/>
      <c r="E5" s="49"/>
      <c r="F5" s="19">
        <f t="shared" ref="F5:F34" si="2">E5*0.75</f>
        <v>0</v>
      </c>
      <c r="G5" s="88"/>
      <c r="H5" s="88"/>
      <c r="I5" s="1"/>
      <c r="J5" s="2"/>
    </row>
    <row r="6" spans="1:51" s="12" customFormat="1" ht="14.25" x14ac:dyDescent="0.2">
      <c r="A6" s="64">
        <f t="shared" si="1"/>
        <v>45202</v>
      </c>
      <c r="B6" s="69">
        <f t="shared" si="0"/>
        <v>45202</v>
      </c>
      <c r="C6" s="43"/>
      <c r="D6" s="44"/>
      <c r="E6" s="49"/>
      <c r="F6" s="19">
        <f t="shared" si="2"/>
        <v>0</v>
      </c>
      <c r="G6" s="88"/>
      <c r="H6" s="88"/>
      <c r="I6" s="1"/>
      <c r="J6" s="2"/>
    </row>
    <row r="7" spans="1:51" s="12" customFormat="1" ht="14.25" x14ac:dyDescent="0.2">
      <c r="A7" s="64">
        <f t="shared" si="1"/>
        <v>45203</v>
      </c>
      <c r="B7" s="69">
        <f t="shared" si="0"/>
        <v>45203</v>
      </c>
      <c r="C7" s="43"/>
      <c r="D7" s="44"/>
      <c r="E7" s="49"/>
      <c r="F7" s="19">
        <f t="shared" si="2"/>
        <v>0</v>
      </c>
      <c r="G7" s="88"/>
      <c r="H7" s="88"/>
      <c r="I7" s="1"/>
      <c r="J7" s="2"/>
    </row>
    <row r="8" spans="1:51" s="12" customFormat="1" ht="14.25" x14ac:dyDescent="0.2">
      <c r="A8" s="64">
        <f t="shared" si="1"/>
        <v>45204</v>
      </c>
      <c r="B8" s="69">
        <f t="shared" si="0"/>
        <v>45204</v>
      </c>
      <c r="C8" s="43"/>
      <c r="D8" s="44"/>
      <c r="E8" s="49"/>
      <c r="F8" s="19">
        <f t="shared" si="2"/>
        <v>0</v>
      </c>
      <c r="G8" s="88"/>
      <c r="H8" s="88"/>
      <c r="I8" s="1"/>
      <c r="J8" s="2"/>
    </row>
    <row r="9" spans="1:51" s="12" customFormat="1" ht="14.25" x14ac:dyDescent="0.2">
      <c r="A9" s="64">
        <f t="shared" si="1"/>
        <v>45205</v>
      </c>
      <c r="B9" s="69">
        <f t="shared" si="0"/>
        <v>45205</v>
      </c>
      <c r="C9" s="43"/>
      <c r="D9" s="44"/>
      <c r="E9" s="49"/>
      <c r="F9" s="19">
        <f t="shared" si="2"/>
        <v>0</v>
      </c>
      <c r="G9" s="88"/>
      <c r="H9" s="88"/>
      <c r="I9" s="1"/>
      <c r="J9" s="2"/>
    </row>
    <row r="10" spans="1:51" s="12" customFormat="1" ht="14.25" x14ac:dyDescent="0.2">
      <c r="A10" s="64">
        <f t="shared" si="1"/>
        <v>45206</v>
      </c>
      <c r="B10" s="69">
        <f t="shared" si="0"/>
        <v>45206</v>
      </c>
      <c r="C10" s="43"/>
      <c r="D10" s="44"/>
      <c r="E10" s="49"/>
      <c r="F10" s="19">
        <f t="shared" si="2"/>
        <v>0</v>
      </c>
      <c r="G10" s="88"/>
      <c r="H10" s="88"/>
      <c r="I10" s="1"/>
      <c r="J10" s="2"/>
    </row>
    <row r="11" spans="1:51" s="12" customFormat="1" ht="14.25" x14ac:dyDescent="0.2">
      <c r="A11" s="64">
        <f t="shared" si="1"/>
        <v>45207</v>
      </c>
      <c r="B11" s="69">
        <f t="shared" si="0"/>
        <v>45207</v>
      </c>
      <c r="C11" s="43"/>
      <c r="D11" s="44"/>
      <c r="E11" s="49"/>
      <c r="F11" s="19">
        <f t="shared" si="2"/>
        <v>0</v>
      </c>
      <c r="G11" s="88"/>
      <c r="H11" s="88"/>
      <c r="I11" s="1"/>
      <c r="J11" s="2"/>
    </row>
    <row r="12" spans="1:51" s="12" customFormat="1" ht="14.25" x14ac:dyDescent="0.2">
      <c r="A12" s="64">
        <f t="shared" si="1"/>
        <v>45208</v>
      </c>
      <c r="B12" s="69">
        <f t="shared" si="0"/>
        <v>45208</v>
      </c>
      <c r="C12" s="43"/>
      <c r="D12" s="44"/>
      <c r="E12" s="49"/>
      <c r="F12" s="19">
        <f t="shared" si="2"/>
        <v>0</v>
      </c>
      <c r="G12" s="88"/>
      <c r="H12" s="88"/>
      <c r="I12" s="1"/>
      <c r="J12" s="2"/>
    </row>
    <row r="13" spans="1:51" s="12" customFormat="1" ht="14.25" x14ac:dyDescent="0.2">
      <c r="A13" s="64">
        <f t="shared" si="1"/>
        <v>45209</v>
      </c>
      <c r="B13" s="69">
        <f t="shared" si="0"/>
        <v>45209</v>
      </c>
      <c r="C13" s="43"/>
      <c r="D13" s="44"/>
      <c r="E13" s="49"/>
      <c r="F13" s="19">
        <f t="shared" si="2"/>
        <v>0</v>
      </c>
      <c r="G13" s="88"/>
      <c r="H13" s="88"/>
      <c r="I13" s="1"/>
      <c r="J13" s="2"/>
    </row>
    <row r="14" spans="1:51" s="12" customFormat="1" ht="14.25" x14ac:dyDescent="0.2">
      <c r="A14" s="64">
        <f t="shared" si="1"/>
        <v>45210</v>
      </c>
      <c r="B14" s="69">
        <f t="shared" si="0"/>
        <v>45210</v>
      </c>
      <c r="C14" s="43"/>
      <c r="D14" s="44"/>
      <c r="E14" s="49"/>
      <c r="F14" s="19">
        <f t="shared" si="2"/>
        <v>0</v>
      </c>
      <c r="G14" s="88"/>
      <c r="H14" s="88"/>
      <c r="I14" s="1"/>
      <c r="J14" s="2"/>
    </row>
    <row r="15" spans="1:51" s="12" customFormat="1" ht="14.25" x14ac:dyDescent="0.2">
      <c r="A15" s="64">
        <f t="shared" si="1"/>
        <v>45211</v>
      </c>
      <c r="B15" s="69">
        <f t="shared" si="0"/>
        <v>45211</v>
      </c>
      <c r="C15" s="43"/>
      <c r="D15" s="44"/>
      <c r="E15" s="49"/>
      <c r="F15" s="19">
        <f t="shared" si="2"/>
        <v>0</v>
      </c>
      <c r="G15" s="88"/>
      <c r="H15" s="88"/>
      <c r="I15" s="1"/>
      <c r="J15" s="2"/>
    </row>
    <row r="16" spans="1:51" s="12" customFormat="1" ht="14.25" x14ac:dyDescent="0.2">
      <c r="A16" s="64">
        <f t="shared" si="1"/>
        <v>45212</v>
      </c>
      <c r="B16" s="69">
        <f t="shared" si="0"/>
        <v>45212</v>
      </c>
      <c r="C16" s="43"/>
      <c r="D16" s="44"/>
      <c r="E16" s="49"/>
      <c r="F16" s="19">
        <f t="shared" si="2"/>
        <v>0</v>
      </c>
      <c r="G16" s="88"/>
      <c r="H16" s="88"/>
      <c r="I16" s="1"/>
      <c r="J16" s="2"/>
    </row>
    <row r="17" spans="1:10" s="12" customFormat="1" ht="14.25" x14ac:dyDescent="0.2">
      <c r="A17" s="64">
        <f t="shared" si="1"/>
        <v>45213</v>
      </c>
      <c r="B17" s="69">
        <f t="shared" si="0"/>
        <v>45213</v>
      </c>
      <c r="C17" s="43"/>
      <c r="D17" s="44"/>
      <c r="E17" s="49"/>
      <c r="F17" s="19">
        <f t="shared" si="2"/>
        <v>0</v>
      </c>
      <c r="G17" s="88"/>
      <c r="H17" s="88"/>
      <c r="I17" s="1"/>
      <c r="J17" s="2"/>
    </row>
    <row r="18" spans="1:10" s="12" customFormat="1" ht="14.25" x14ac:dyDescent="0.2">
      <c r="A18" s="64">
        <f t="shared" si="1"/>
        <v>45214</v>
      </c>
      <c r="B18" s="69">
        <f t="shared" si="0"/>
        <v>45214</v>
      </c>
      <c r="C18" s="43"/>
      <c r="D18" s="44"/>
      <c r="E18" s="49"/>
      <c r="F18" s="19">
        <f t="shared" si="2"/>
        <v>0</v>
      </c>
      <c r="G18" s="88"/>
      <c r="H18" s="88"/>
      <c r="I18" s="1"/>
      <c r="J18" s="2"/>
    </row>
    <row r="19" spans="1:10" s="12" customFormat="1" ht="14.25" x14ac:dyDescent="0.2">
      <c r="A19" s="64">
        <f t="shared" si="1"/>
        <v>45215</v>
      </c>
      <c r="B19" s="69">
        <f t="shared" si="0"/>
        <v>45215</v>
      </c>
      <c r="C19" s="43"/>
      <c r="D19" s="44"/>
      <c r="E19" s="49"/>
      <c r="F19" s="19">
        <f t="shared" si="2"/>
        <v>0</v>
      </c>
      <c r="G19" s="88"/>
      <c r="H19" s="88"/>
      <c r="I19" s="1"/>
      <c r="J19" s="2"/>
    </row>
    <row r="20" spans="1:10" s="12" customFormat="1" ht="14.25" x14ac:dyDescent="0.2">
      <c r="A20" s="64">
        <f t="shared" si="1"/>
        <v>45216</v>
      </c>
      <c r="B20" s="69">
        <f t="shared" si="0"/>
        <v>45216</v>
      </c>
      <c r="C20" s="43"/>
      <c r="D20" s="44"/>
      <c r="E20" s="49"/>
      <c r="F20" s="19">
        <f t="shared" si="2"/>
        <v>0</v>
      </c>
      <c r="G20" s="88"/>
      <c r="H20" s="88"/>
      <c r="I20" s="1"/>
      <c r="J20" s="2"/>
    </row>
    <row r="21" spans="1:10" s="12" customFormat="1" ht="14.25" x14ac:dyDescent="0.2">
      <c r="A21" s="64">
        <f t="shared" si="1"/>
        <v>45217</v>
      </c>
      <c r="B21" s="69">
        <f t="shared" si="0"/>
        <v>45217</v>
      </c>
      <c r="C21" s="43"/>
      <c r="D21" s="44"/>
      <c r="E21" s="49"/>
      <c r="F21" s="19">
        <f t="shared" si="2"/>
        <v>0</v>
      </c>
      <c r="G21" s="88"/>
      <c r="H21" s="88"/>
      <c r="I21" s="1"/>
      <c r="J21" s="2"/>
    </row>
    <row r="22" spans="1:10" s="12" customFormat="1" ht="14.25" x14ac:dyDescent="0.2">
      <c r="A22" s="64">
        <f t="shared" si="1"/>
        <v>45218</v>
      </c>
      <c r="B22" s="69">
        <f t="shared" si="0"/>
        <v>45218</v>
      </c>
      <c r="C22" s="43"/>
      <c r="D22" s="44"/>
      <c r="E22" s="49"/>
      <c r="F22" s="19">
        <f t="shared" si="2"/>
        <v>0</v>
      </c>
      <c r="G22" s="88"/>
      <c r="H22" s="88"/>
      <c r="I22" s="1"/>
      <c r="J22" s="2"/>
    </row>
    <row r="23" spans="1:10" s="12" customFormat="1" ht="14.25" x14ac:dyDescent="0.2">
      <c r="A23" s="64">
        <f t="shared" si="1"/>
        <v>45219</v>
      </c>
      <c r="B23" s="69">
        <f t="shared" si="0"/>
        <v>45219</v>
      </c>
      <c r="C23" s="43"/>
      <c r="D23" s="44"/>
      <c r="E23" s="49"/>
      <c r="F23" s="19">
        <f t="shared" si="2"/>
        <v>0</v>
      </c>
      <c r="G23" s="88"/>
      <c r="H23" s="88"/>
      <c r="I23" s="1"/>
      <c r="J23" s="2"/>
    </row>
    <row r="24" spans="1:10" s="12" customFormat="1" ht="14.25" x14ac:dyDescent="0.2">
      <c r="A24" s="64">
        <f t="shared" si="1"/>
        <v>45220</v>
      </c>
      <c r="B24" s="69">
        <f t="shared" si="0"/>
        <v>45220</v>
      </c>
      <c r="C24" s="43"/>
      <c r="D24" s="44"/>
      <c r="E24" s="49"/>
      <c r="F24" s="19">
        <f t="shared" si="2"/>
        <v>0</v>
      </c>
      <c r="G24" s="88"/>
      <c r="H24" s="88"/>
      <c r="I24" s="1"/>
      <c r="J24" s="2"/>
    </row>
    <row r="25" spans="1:10" s="12" customFormat="1" ht="14.25" x14ac:dyDescent="0.2">
      <c r="A25" s="64">
        <f t="shared" si="1"/>
        <v>45221</v>
      </c>
      <c r="B25" s="69">
        <f t="shared" si="0"/>
        <v>45221</v>
      </c>
      <c r="C25" s="43"/>
      <c r="D25" s="44"/>
      <c r="E25" s="49"/>
      <c r="F25" s="19">
        <f t="shared" si="2"/>
        <v>0</v>
      </c>
      <c r="G25" s="88"/>
      <c r="H25" s="88"/>
      <c r="I25" s="1"/>
      <c r="J25" s="2"/>
    </row>
    <row r="26" spans="1:10" s="12" customFormat="1" ht="14.25" x14ac:dyDescent="0.2">
      <c r="A26" s="64">
        <f t="shared" si="1"/>
        <v>45222</v>
      </c>
      <c r="B26" s="69">
        <f t="shared" si="0"/>
        <v>45222</v>
      </c>
      <c r="C26" s="43"/>
      <c r="D26" s="44"/>
      <c r="E26" s="49"/>
      <c r="F26" s="19">
        <f t="shared" si="2"/>
        <v>0</v>
      </c>
      <c r="G26" s="88"/>
      <c r="H26" s="88"/>
      <c r="I26" s="1"/>
      <c r="J26" s="2"/>
    </row>
    <row r="27" spans="1:10" s="12" customFormat="1" ht="14.25" x14ac:dyDescent="0.2">
      <c r="A27" s="64">
        <f t="shared" si="1"/>
        <v>45223</v>
      </c>
      <c r="B27" s="69">
        <f t="shared" si="0"/>
        <v>45223</v>
      </c>
      <c r="C27" s="43"/>
      <c r="D27" s="44"/>
      <c r="E27" s="49"/>
      <c r="F27" s="19">
        <f t="shared" si="2"/>
        <v>0</v>
      </c>
      <c r="G27" s="88"/>
      <c r="H27" s="88"/>
      <c r="I27" s="1"/>
      <c r="J27" s="2"/>
    </row>
    <row r="28" spans="1:10" s="12" customFormat="1" ht="14.25" x14ac:dyDescent="0.2">
      <c r="A28" s="64">
        <f t="shared" si="1"/>
        <v>45224</v>
      </c>
      <c r="B28" s="69">
        <f t="shared" si="0"/>
        <v>45224</v>
      </c>
      <c r="C28" s="43"/>
      <c r="D28" s="44"/>
      <c r="E28" s="49"/>
      <c r="F28" s="19">
        <f t="shared" si="2"/>
        <v>0</v>
      </c>
      <c r="G28" s="88"/>
      <c r="H28" s="88"/>
      <c r="I28" s="1"/>
      <c r="J28" s="2"/>
    </row>
    <row r="29" spans="1:10" s="12" customFormat="1" ht="14.25" x14ac:dyDescent="0.2">
      <c r="A29" s="64">
        <f t="shared" si="1"/>
        <v>45225</v>
      </c>
      <c r="B29" s="69">
        <f t="shared" si="0"/>
        <v>45225</v>
      </c>
      <c r="C29" s="43"/>
      <c r="D29" s="44"/>
      <c r="E29" s="49"/>
      <c r="F29" s="19">
        <f t="shared" si="2"/>
        <v>0</v>
      </c>
      <c r="G29" s="88"/>
      <c r="H29" s="88"/>
      <c r="I29" s="1"/>
      <c r="J29" s="2"/>
    </row>
    <row r="30" spans="1:10" s="12" customFormat="1" ht="14.25" x14ac:dyDescent="0.2">
      <c r="A30" s="64">
        <f t="shared" si="1"/>
        <v>45226</v>
      </c>
      <c r="B30" s="69">
        <f t="shared" si="0"/>
        <v>45226</v>
      </c>
      <c r="C30" s="43"/>
      <c r="D30" s="44"/>
      <c r="E30" s="49"/>
      <c r="F30" s="19">
        <f t="shared" si="2"/>
        <v>0</v>
      </c>
      <c r="G30" s="88"/>
      <c r="H30" s="88"/>
      <c r="I30" s="1"/>
      <c r="J30" s="2"/>
    </row>
    <row r="31" spans="1:10" s="12" customFormat="1" ht="14.25" x14ac:dyDescent="0.2">
      <c r="A31" s="64">
        <f t="shared" si="1"/>
        <v>45227</v>
      </c>
      <c r="B31" s="69">
        <f t="shared" si="0"/>
        <v>45227</v>
      </c>
      <c r="C31" s="43"/>
      <c r="D31" s="44"/>
      <c r="E31" s="49"/>
      <c r="F31" s="19">
        <f t="shared" si="2"/>
        <v>0</v>
      </c>
      <c r="G31" s="88"/>
      <c r="H31" s="88"/>
      <c r="I31" s="1"/>
      <c r="J31" s="2"/>
    </row>
    <row r="32" spans="1:10" s="12" customFormat="1" ht="14.25" x14ac:dyDescent="0.2">
      <c r="A32" s="64">
        <f t="shared" si="1"/>
        <v>45228</v>
      </c>
      <c r="B32" s="69">
        <f t="shared" si="0"/>
        <v>45228</v>
      </c>
      <c r="C32" s="43"/>
      <c r="D32" s="44"/>
      <c r="E32" s="49"/>
      <c r="F32" s="19">
        <f t="shared" si="2"/>
        <v>0</v>
      </c>
      <c r="G32" s="88"/>
      <c r="H32" s="88"/>
      <c r="I32" s="1"/>
      <c r="J32" s="2"/>
    </row>
    <row r="33" spans="1:11" s="12" customFormat="1" ht="14.25" x14ac:dyDescent="0.2">
      <c r="A33" s="64">
        <f t="shared" si="1"/>
        <v>45229</v>
      </c>
      <c r="B33" s="69">
        <f t="shared" si="0"/>
        <v>45229</v>
      </c>
      <c r="C33" s="43"/>
      <c r="D33" s="44"/>
      <c r="E33" s="49"/>
      <c r="F33" s="19">
        <f t="shared" si="2"/>
        <v>0</v>
      </c>
      <c r="G33" s="88"/>
      <c r="H33" s="88"/>
      <c r="I33" s="1"/>
      <c r="J33" s="2"/>
    </row>
    <row r="34" spans="1:11" s="12" customFormat="1" ht="14.25" x14ac:dyDescent="0.2">
      <c r="A34" s="64">
        <f t="shared" si="1"/>
        <v>45230</v>
      </c>
      <c r="B34" s="69">
        <f t="shared" si="0"/>
        <v>45230</v>
      </c>
      <c r="C34" s="43"/>
      <c r="D34" s="44"/>
      <c r="E34" s="49"/>
      <c r="F34" s="19">
        <f t="shared" si="2"/>
        <v>0</v>
      </c>
      <c r="G34" s="88"/>
      <c r="H34" s="88"/>
      <c r="I34" s="1"/>
      <c r="J34" s="2"/>
    </row>
    <row r="35" spans="1:11" s="12" customFormat="1" ht="15" x14ac:dyDescent="0.2">
      <c r="A35" s="51" t="str">
        <f>IF(Übersicht!G5&gt;0,"Wegzeit in Lektionen","")</f>
        <v/>
      </c>
      <c r="B35" s="67"/>
      <c r="C35" s="45"/>
      <c r="D35" s="46"/>
      <c r="E35" s="50" t="str">
        <f>IF(A35="","",Übersicht!G5 * Übersicht!C8 / 12)</f>
        <v/>
      </c>
      <c r="F35" s="39"/>
      <c r="G35" s="40"/>
      <c r="H35" s="40"/>
      <c r="I35" s="40"/>
      <c r="J35" s="41"/>
    </row>
    <row r="36" spans="1:11" s="12" customFormat="1" ht="15" x14ac:dyDescent="0.2">
      <c r="A36" s="55" t="str">
        <f>IF(Übersicht!C12&gt;0,"Gutschrift für Altersentlastung in Stunden","")</f>
        <v/>
      </c>
      <c r="B36" s="55"/>
      <c r="C36" s="45"/>
      <c r="D36" s="47"/>
      <c r="E36" s="48"/>
      <c r="F36" s="56" t="str">
        <f>IF($A$36="","",1930/12*0.85*Übersicht!$L$5)</f>
        <v/>
      </c>
      <c r="G36" s="42"/>
      <c r="H36" s="42"/>
      <c r="I36" s="1" t="str">
        <f>IF($A$36="","",1930/12*0.12*Übersicht!$L$5)</f>
        <v/>
      </c>
      <c r="J36" s="2" t="str">
        <f>IF($A$36="","",1930/12*0.03*Übersicht!$L$5)</f>
        <v/>
      </c>
    </row>
    <row r="37" spans="1:11" s="12" customFormat="1" ht="18.75" customHeight="1" thickBot="1" x14ac:dyDescent="0.3">
      <c r="A37" s="13" t="s">
        <v>15</v>
      </c>
      <c r="B37" s="68"/>
      <c r="C37" s="14"/>
      <c r="D37" s="14"/>
      <c r="E37" s="32">
        <f t="shared" ref="E37:J37" si="3">SUM(E4:E36)</f>
        <v>0</v>
      </c>
      <c r="F37" s="33">
        <f t="shared" si="3"/>
        <v>0</v>
      </c>
      <c r="G37" s="33">
        <f t="shared" si="3"/>
        <v>0</v>
      </c>
      <c r="H37" s="34">
        <f t="shared" si="3"/>
        <v>0</v>
      </c>
      <c r="I37" s="35">
        <f t="shared" si="3"/>
        <v>0</v>
      </c>
      <c r="J37" s="36">
        <f t="shared" si="3"/>
        <v>0</v>
      </c>
    </row>
    <row r="38" spans="1:11" ht="13.5" thickTop="1" x14ac:dyDescent="0.2">
      <c r="K38" s="7"/>
    </row>
    <row r="39" spans="1:11" ht="9.75" hidden="1" customHeight="1" x14ac:dyDescent="0.25">
      <c r="C39" s="17" t="s">
        <v>2</v>
      </c>
      <c r="D39" s="17"/>
      <c r="E39" s="17"/>
      <c r="F39" s="18"/>
      <c r="G39" s="18"/>
      <c r="H39" s="18"/>
      <c r="I39" s="18"/>
      <c r="K39" s="7"/>
    </row>
    <row r="40" spans="1:11" ht="9.75" hidden="1" customHeight="1" x14ac:dyDescent="0.2">
      <c r="C40" s="17" t="s">
        <v>3</v>
      </c>
      <c r="D40" s="17"/>
      <c r="E40" s="17"/>
      <c r="K40" s="7"/>
    </row>
    <row r="41" spans="1:11" ht="9.75" hidden="1" customHeight="1" x14ac:dyDescent="0.2">
      <c r="C41" s="17" t="s">
        <v>4</v>
      </c>
      <c r="D41" s="17"/>
      <c r="E41" s="17"/>
      <c r="K41" s="7"/>
    </row>
    <row r="42" spans="1:11" ht="9.75" hidden="1" customHeight="1" x14ac:dyDescent="0.2">
      <c r="C42" s="17" t="s">
        <v>5</v>
      </c>
      <c r="D42" s="17"/>
      <c r="E42" s="17"/>
      <c r="K42" s="7"/>
    </row>
    <row r="43" spans="1:11" x14ac:dyDescent="0.2">
      <c r="K43" s="7"/>
    </row>
    <row r="44" spans="1:11" x14ac:dyDescent="0.2">
      <c r="K44" s="7"/>
    </row>
    <row r="45" spans="1:11" x14ac:dyDescent="0.2">
      <c r="K45" s="7"/>
    </row>
    <row r="46" spans="1:11" x14ac:dyDescent="0.2">
      <c r="K46" s="7"/>
    </row>
    <row r="47" spans="1:11" x14ac:dyDescent="0.2">
      <c r="K47" s="7"/>
    </row>
    <row r="48" spans="1:11" x14ac:dyDescent="0.2">
      <c r="K48" s="7"/>
    </row>
    <row r="49" spans="11:11" x14ac:dyDescent="0.2">
      <c r="K49" s="7"/>
    </row>
    <row r="50" spans="11:11" x14ac:dyDescent="0.2">
      <c r="K50" s="7"/>
    </row>
    <row r="51" spans="11:11" x14ac:dyDescent="0.2">
      <c r="K51" s="7"/>
    </row>
    <row r="52" spans="11:11" x14ac:dyDescent="0.2">
      <c r="K52" s="7"/>
    </row>
    <row r="53" spans="11:11" x14ac:dyDescent="0.2">
      <c r="K53" s="7"/>
    </row>
    <row r="54" spans="11:11" x14ac:dyDescent="0.2">
      <c r="K54" s="7"/>
    </row>
    <row r="55" spans="11:11" x14ac:dyDescent="0.2">
      <c r="K55" s="7"/>
    </row>
    <row r="56" spans="11:11" x14ac:dyDescent="0.2">
      <c r="K56" s="7"/>
    </row>
    <row r="57" spans="11:11" x14ac:dyDescent="0.2">
      <c r="K57" s="7"/>
    </row>
    <row r="58" spans="11:11" x14ac:dyDescent="0.2">
      <c r="K58" s="7"/>
    </row>
    <row r="59" spans="11:11" x14ac:dyDescent="0.2">
      <c r="K59" s="7"/>
    </row>
    <row r="60" spans="11:11" x14ac:dyDescent="0.2">
      <c r="K60" s="7"/>
    </row>
    <row r="61" spans="11:11" x14ac:dyDescent="0.2">
      <c r="K61" s="7"/>
    </row>
    <row r="62" spans="11:11" x14ac:dyDescent="0.2">
      <c r="K62" s="7"/>
    </row>
    <row r="63" spans="11:11" x14ac:dyDescent="0.2">
      <c r="K63" s="7"/>
    </row>
    <row r="64" spans="11:11" x14ac:dyDescent="0.2">
      <c r="K64" s="7"/>
    </row>
    <row r="65" spans="11:11" x14ac:dyDescent="0.2">
      <c r="K65" s="7"/>
    </row>
    <row r="66" spans="11:11" x14ac:dyDescent="0.2">
      <c r="K66" s="7"/>
    </row>
    <row r="67" spans="11:11" x14ac:dyDescent="0.2">
      <c r="K67" s="7"/>
    </row>
    <row r="68" spans="11:11" x14ac:dyDescent="0.2">
      <c r="K68" s="7"/>
    </row>
    <row r="69" spans="11:11" x14ac:dyDescent="0.2">
      <c r="K69" s="7"/>
    </row>
    <row r="70" spans="11:11" x14ac:dyDescent="0.2">
      <c r="K70" s="7"/>
    </row>
    <row r="71" spans="11:11" x14ac:dyDescent="0.2">
      <c r="K71" s="7"/>
    </row>
    <row r="72" spans="11:11" x14ac:dyDescent="0.2">
      <c r="K72" s="7"/>
    </row>
    <row r="73" spans="11:11" x14ac:dyDescent="0.2">
      <c r="K73" s="7"/>
    </row>
    <row r="74" spans="11:11" x14ac:dyDescent="0.2">
      <c r="K74" s="7"/>
    </row>
    <row r="75" spans="11:11" x14ac:dyDescent="0.2">
      <c r="K75" s="7"/>
    </row>
    <row r="76" spans="11:11" x14ac:dyDescent="0.2">
      <c r="K76" s="7"/>
    </row>
    <row r="77" spans="11:11" x14ac:dyDescent="0.2">
      <c r="K77" s="7"/>
    </row>
    <row r="78" spans="11:11" x14ac:dyDescent="0.2">
      <c r="K78" s="7"/>
    </row>
    <row r="79" spans="11:11" x14ac:dyDescent="0.2">
      <c r="K79" s="7"/>
    </row>
    <row r="80" spans="11:11" x14ac:dyDescent="0.2">
      <c r="K80" s="7"/>
    </row>
    <row r="81" spans="11:11" x14ac:dyDescent="0.2">
      <c r="K81" s="7"/>
    </row>
    <row r="82" spans="11:11" x14ac:dyDescent="0.2">
      <c r="K82" s="7"/>
    </row>
    <row r="83" spans="11:11" x14ac:dyDescent="0.2">
      <c r="K83" s="7"/>
    </row>
    <row r="84" spans="11:11" x14ac:dyDescent="0.2">
      <c r="K84" s="7"/>
    </row>
    <row r="85" spans="11:11" x14ac:dyDescent="0.2">
      <c r="K85" s="7"/>
    </row>
    <row r="86" spans="11:11" x14ac:dyDescent="0.2">
      <c r="K86" s="7"/>
    </row>
    <row r="87" spans="11:11" x14ac:dyDescent="0.2">
      <c r="K87" s="7"/>
    </row>
    <row r="88" spans="11:11" x14ac:dyDescent="0.2">
      <c r="K88" s="7"/>
    </row>
    <row r="89" spans="11:11" x14ac:dyDescent="0.2">
      <c r="K89" s="7"/>
    </row>
    <row r="90" spans="11:11" x14ac:dyDescent="0.2">
      <c r="K90" s="7"/>
    </row>
    <row r="91" spans="11:11" x14ac:dyDescent="0.2">
      <c r="K91" s="7"/>
    </row>
    <row r="92" spans="11:11" x14ac:dyDescent="0.2">
      <c r="K92" s="7"/>
    </row>
    <row r="93" spans="11:11" x14ac:dyDescent="0.2">
      <c r="K93" s="7"/>
    </row>
    <row r="94" spans="11:11" x14ac:dyDescent="0.2">
      <c r="K94" s="7"/>
    </row>
    <row r="95" spans="11:11" x14ac:dyDescent="0.2">
      <c r="K95" s="7"/>
    </row>
    <row r="96" spans="11:11" x14ac:dyDescent="0.2">
      <c r="K96" s="7"/>
    </row>
    <row r="97" spans="11:11" x14ac:dyDescent="0.2">
      <c r="K97" s="7"/>
    </row>
    <row r="98" spans="11:11" x14ac:dyDescent="0.2">
      <c r="K98" s="7"/>
    </row>
    <row r="99" spans="11:11" x14ac:dyDescent="0.2">
      <c r="K99" s="7"/>
    </row>
    <row r="100" spans="11:11" x14ac:dyDescent="0.2">
      <c r="K100" s="7"/>
    </row>
    <row r="101" spans="11:11" x14ac:dyDescent="0.2">
      <c r="K101" s="7"/>
    </row>
    <row r="102" spans="11:11" x14ac:dyDescent="0.2">
      <c r="K102" s="7"/>
    </row>
    <row r="103" spans="11:11" x14ac:dyDescent="0.2">
      <c r="K103" s="7"/>
    </row>
    <row r="104" spans="11:11" x14ac:dyDescent="0.2">
      <c r="K104" s="7"/>
    </row>
    <row r="105" spans="11:11" x14ac:dyDescent="0.2">
      <c r="K105" s="7"/>
    </row>
    <row r="106" spans="11:11" x14ac:dyDescent="0.2">
      <c r="K106" s="7"/>
    </row>
    <row r="107" spans="11:11" x14ac:dyDescent="0.2">
      <c r="K107" s="7"/>
    </row>
    <row r="108" spans="11:11" x14ac:dyDescent="0.2">
      <c r="K108" s="7"/>
    </row>
    <row r="109" spans="11:11" x14ac:dyDescent="0.2">
      <c r="K109" s="7"/>
    </row>
    <row r="110" spans="11:11" x14ac:dyDescent="0.2">
      <c r="K110" s="7"/>
    </row>
    <row r="111" spans="11:11" x14ac:dyDescent="0.2">
      <c r="K111" s="7"/>
    </row>
    <row r="112" spans="11:11" x14ac:dyDescent="0.2">
      <c r="K112" s="7"/>
    </row>
    <row r="113" spans="11:11" x14ac:dyDescent="0.2">
      <c r="K113" s="7"/>
    </row>
    <row r="114" spans="11:11" x14ac:dyDescent="0.2">
      <c r="K114" s="7"/>
    </row>
    <row r="115" spans="11:11" x14ac:dyDescent="0.2">
      <c r="K115" s="7"/>
    </row>
    <row r="116" spans="11:11" x14ac:dyDescent="0.2">
      <c r="K116" s="7"/>
    </row>
    <row r="117" spans="11:11" x14ac:dyDescent="0.2">
      <c r="K117" s="7"/>
    </row>
    <row r="118" spans="11:11" x14ac:dyDescent="0.2">
      <c r="K118" s="7"/>
    </row>
    <row r="119" spans="11:11" x14ac:dyDescent="0.2">
      <c r="K119" s="7"/>
    </row>
    <row r="120" spans="11:11" x14ac:dyDescent="0.2">
      <c r="K120" s="7"/>
    </row>
    <row r="121" spans="11:11" x14ac:dyDescent="0.2">
      <c r="K121" s="7"/>
    </row>
    <row r="122" spans="11:11" x14ac:dyDescent="0.2">
      <c r="K122" s="7"/>
    </row>
    <row r="123" spans="11:11" x14ac:dyDescent="0.2">
      <c r="K123" s="7"/>
    </row>
    <row r="124" spans="11:11" x14ac:dyDescent="0.2">
      <c r="K124" s="7"/>
    </row>
    <row r="125" spans="11:11" x14ac:dyDescent="0.2">
      <c r="K125" s="7"/>
    </row>
    <row r="126" spans="11:11" x14ac:dyDescent="0.2">
      <c r="K126" s="7"/>
    </row>
    <row r="127" spans="11:11" x14ac:dyDescent="0.2">
      <c r="K127" s="7"/>
    </row>
    <row r="128" spans="11:11" x14ac:dyDescent="0.2">
      <c r="K128" s="7"/>
    </row>
    <row r="129" spans="11:11" x14ac:dyDescent="0.2">
      <c r="K129" s="7"/>
    </row>
    <row r="130" spans="11:11" x14ac:dyDescent="0.2">
      <c r="K130" s="7"/>
    </row>
    <row r="131" spans="11:11" x14ac:dyDescent="0.2">
      <c r="K131" s="7"/>
    </row>
    <row r="132" spans="11:11" x14ac:dyDescent="0.2">
      <c r="K132" s="7"/>
    </row>
    <row r="133" spans="11:11" x14ac:dyDescent="0.2">
      <c r="K133" s="7"/>
    </row>
    <row r="134" spans="11:11" x14ac:dyDescent="0.2">
      <c r="K134" s="7"/>
    </row>
    <row r="135" spans="11:11" x14ac:dyDescent="0.2">
      <c r="K135" s="7"/>
    </row>
    <row r="136" spans="11:11" x14ac:dyDescent="0.2">
      <c r="K136" s="7"/>
    </row>
    <row r="137" spans="11:11" x14ac:dyDescent="0.2">
      <c r="K137" s="7"/>
    </row>
    <row r="138" spans="11:11" x14ac:dyDescent="0.2">
      <c r="K138" s="7"/>
    </row>
    <row r="139" spans="11:11" x14ac:dyDescent="0.2">
      <c r="K139" s="7"/>
    </row>
    <row r="140" spans="11:11" x14ac:dyDescent="0.2">
      <c r="K140" s="7"/>
    </row>
    <row r="141" spans="11:11" x14ac:dyDescent="0.2">
      <c r="K141" s="7"/>
    </row>
    <row r="142" spans="11:11" x14ac:dyDescent="0.2">
      <c r="K142" s="7"/>
    </row>
    <row r="143" spans="11:11" x14ac:dyDescent="0.2">
      <c r="K143" s="7"/>
    </row>
    <row r="144" spans="11:11" x14ac:dyDescent="0.2">
      <c r="K144" s="7"/>
    </row>
    <row r="145" spans="11:11" x14ac:dyDescent="0.2">
      <c r="K145" s="7"/>
    </row>
    <row r="146" spans="11:11" x14ac:dyDescent="0.2">
      <c r="K146" s="7"/>
    </row>
    <row r="147" spans="11:11" x14ac:dyDescent="0.2">
      <c r="K147" s="7"/>
    </row>
    <row r="148" spans="11:11" x14ac:dyDescent="0.2">
      <c r="K148" s="7"/>
    </row>
    <row r="149" spans="11:11" x14ac:dyDescent="0.2">
      <c r="K149" s="7"/>
    </row>
    <row r="150" spans="11:11" x14ac:dyDescent="0.2">
      <c r="K150" s="7"/>
    </row>
    <row r="151" spans="11:11" x14ac:dyDescent="0.2">
      <c r="K151" s="7"/>
    </row>
    <row r="152" spans="11:11" x14ac:dyDescent="0.2">
      <c r="K152" s="7"/>
    </row>
    <row r="153" spans="11:11" x14ac:dyDescent="0.2">
      <c r="K153" s="7"/>
    </row>
    <row r="154" spans="11:11" x14ac:dyDescent="0.2">
      <c r="K154" s="7"/>
    </row>
    <row r="155" spans="11:11" x14ac:dyDescent="0.2">
      <c r="K155" s="7"/>
    </row>
    <row r="156" spans="11:11" x14ac:dyDescent="0.2">
      <c r="K156" s="7"/>
    </row>
    <row r="157" spans="11:11" x14ac:dyDescent="0.2">
      <c r="K157" s="7"/>
    </row>
    <row r="158" spans="11:11" x14ac:dyDescent="0.2">
      <c r="K158" s="7"/>
    </row>
    <row r="159" spans="11:11" x14ac:dyDescent="0.2">
      <c r="K159" s="7"/>
    </row>
    <row r="160" spans="11:11" x14ac:dyDescent="0.2">
      <c r="K160" s="7"/>
    </row>
    <row r="161" spans="11:11" x14ac:dyDescent="0.2">
      <c r="K161" s="7"/>
    </row>
    <row r="162" spans="11:11" x14ac:dyDescent="0.2">
      <c r="K162" s="7"/>
    </row>
    <row r="163" spans="11:11" x14ac:dyDescent="0.2">
      <c r="K163" s="7"/>
    </row>
    <row r="164" spans="11:11" x14ac:dyDescent="0.2">
      <c r="K164" s="7"/>
    </row>
    <row r="165" spans="11:11" x14ac:dyDescent="0.2">
      <c r="K165" s="7"/>
    </row>
    <row r="166" spans="11:11" x14ac:dyDescent="0.2">
      <c r="K166" s="7"/>
    </row>
    <row r="167" spans="11:11" x14ac:dyDescent="0.2">
      <c r="K167" s="7"/>
    </row>
    <row r="168" spans="11:11" x14ac:dyDescent="0.2">
      <c r="K168" s="7"/>
    </row>
    <row r="169" spans="11:11" x14ac:dyDescent="0.2">
      <c r="K169" s="7"/>
    </row>
    <row r="170" spans="11:11" x14ac:dyDescent="0.2">
      <c r="K170" s="7"/>
    </row>
    <row r="171" spans="11:11" x14ac:dyDescent="0.2">
      <c r="K171" s="7"/>
    </row>
    <row r="172" spans="11:11" x14ac:dyDescent="0.2">
      <c r="K172" s="7"/>
    </row>
    <row r="173" spans="11:11" x14ac:dyDescent="0.2">
      <c r="K173" s="7"/>
    </row>
    <row r="174" spans="11:11" x14ac:dyDescent="0.2">
      <c r="K174" s="7"/>
    </row>
    <row r="175" spans="11:11" x14ac:dyDescent="0.2">
      <c r="K175" s="7"/>
    </row>
    <row r="176" spans="11:11" x14ac:dyDescent="0.2">
      <c r="K176" s="7"/>
    </row>
    <row r="177" spans="11:11" x14ac:dyDescent="0.2">
      <c r="K177" s="7"/>
    </row>
    <row r="178" spans="11:11" x14ac:dyDescent="0.2">
      <c r="K178" s="7"/>
    </row>
    <row r="179" spans="11:11" x14ac:dyDescent="0.2">
      <c r="K179" s="7"/>
    </row>
    <row r="180" spans="11:11" x14ac:dyDescent="0.2">
      <c r="K180" s="7"/>
    </row>
    <row r="181" spans="11:11" x14ac:dyDescent="0.2">
      <c r="K181" s="7"/>
    </row>
    <row r="182" spans="11:11" x14ac:dyDescent="0.2">
      <c r="K182" s="7"/>
    </row>
    <row r="183" spans="11:11" x14ac:dyDescent="0.2">
      <c r="K183" s="7"/>
    </row>
    <row r="184" spans="11:11" x14ac:dyDescent="0.2">
      <c r="K184" s="7"/>
    </row>
    <row r="185" spans="11:11" x14ac:dyDescent="0.2">
      <c r="K185" s="7"/>
    </row>
    <row r="186" spans="11:11" x14ac:dyDescent="0.2">
      <c r="K186" s="7"/>
    </row>
    <row r="187" spans="11:11" x14ac:dyDescent="0.2">
      <c r="K187" s="7"/>
    </row>
    <row r="188" spans="11:11" x14ac:dyDescent="0.2">
      <c r="K188" s="7"/>
    </row>
    <row r="189" spans="11:11" x14ac:dyDescent="0.2">
      <c r="K189" s="7"/>
    </row>
    <row r="190" spans="11:11" x14ac:dyDescent="0.2">
      <c r="K190" s="7"/>
    </row>
    <row r="191" spans="11:11" x14ac:dyDescent="0.2">
      <c r="K191" s="7"/>
    </row>
    <row r="192" spans="11:11" x14ac:dyDescent="0.2">
      <c r="K192" s="7"/>
    </row>
    <row r="193" spans="11:11" x14ac:dyDescent="0.2">
      <c r="K193" s="7"/>
    </row>
    <row r="194" spans="11:11" x14ac:dyDescent="0.2">
      <c r="K194" s="7"/>
    </row>
    <row r="195" spans="11:11" x14ac:dyDescent="0.2">
      <c r="K195" s="7"/>
    </row>
    <row r="196" spans="11:11" x14ac:dyDescent="0.2">
      <c r="K196" s="7"/>
    </row>
    <row r="197" spans="11:11" x14ac:dyDescent="0.2">
      <c r="K197" s="7"/>
    </row>
    <row r="198" spans="11:11" x14ac:dyDescent="0.2">
      <c r="K198" s="7"/>
    </row>
    <row r="199" spans="11:11" x14ac:dyDescent="0.2">
      <c r="K199" s="7"/>
    </row>
    <row r="200" spans="11:11" x14ac:dyDescent="0.2">
      <c r="K200" s="7"/>
    </row>
    <row r="201" spans="11:11" x14ac:dyDescent="0.2">
      <c r="K201" s="7"/>
    </row>
    <row r="202" spans="11:11" x14ac:dyDescent="0.2">
      <c r="K202" s="7"/>
    </row>
    <row r="203" spans="11:11" x14ac:dyDescent="0.2">
      <c r="K203" s="7"/>
    </row>
    <row r="204" spans="11:11" x14ac:dyDescent="0.2">
      <c r="K204" s="7"/>
    </row>
    <row r="205" spans="11:11" x14ac:dyDescent="0.2">
      <c r="K205" s="7"/>
    </row>
    <row r="206" spans="11:11" x14ac:dyDescent="0.2">
      <c r="K206" s="7"/>
    </row>
    <row r="207" spans="11:11" x14ac:dyDescent="0.2">
      <c r="K207" s="7"/>
    </row>
    <row r="208" spans="11:11" x14ac:dyDescent="0.2">
      <c r="K208" s="7"/>
    </row>
    <row r="209" spans="11:11" x14ac:dyDescent="0.2">
      <c r="K209" s="7"/>
    </row>
    <row r="210" spans="11:11" x14ac:dyDescent="0.2">
      <c r="K210" s="7"/>
    </row>
    <row r="211" spans="11:11" x14ac:dyDescent="0.2">
      <c r="K211" s="7"/>
    </row>
    <row r="212" spans="11:11" x14ac:dyDescent="0.2">
      <c r="K212" s="7"/>
    </row>
    <row r="213" spans="11:11" x14ac:dyDescent="0.2">
      <c r="K213" s="7"/>
    </row>
    <row r="214" spans="11:11" x14ac:dyDescent="0.2">
      <c r="K214" s="7"/>
    </row>
    <row r="215" spans="11:11" x14ac:dyDescent="0.2">
      <c r="K215" s="7"/>
    </row>
    <row r="216" spans="11:11" x14ac:dyDescent="0.2">
      <c r="K216" s="7"/>
    </row>
    <row r="217" spans="11:11" x14ac:dyDescent="0.2">
      <c r="K217" s="7"/>
    </row>
    <row r="218" spans="11:11" x14ac:dyDescent="0.2">
      <c r="K218" s="7"/>
    </row>
    <row r="219" spans="11:11" x14ac:dyDescent="0.2">
      <c r="K219" s="7"/>
    </row>
    <row r="220" spans="11:11" x14ac:dyDescent="0.2">
      <c r="K220" s="7"/>
    </row>
    <row r="221" spans="11:11" x14ac:dyDescent="0.2">
      <c r="K221" s="7"/>
    </row>
    <row r="222" spans="11:11" x14ac:dyDescent="0.2">
      <c r="K222" s="7"/>
    </row>
    <row r="223" spans="11:11" x14ac:dyDescent="0.2">
      <c r="K223" s="7"/>
    </row>
    <row r="224" spans="11:11" x14ac:dyDescent="0.2">
      <c r="K224" s="7"/>
    </row>
    <row r="225" spans="11:11" x14ac:dyDescent="0.2">
      <c r="K225" s="7"/>
    </row>
    <row r="226" spans="11:11" x14ac:dyDescent="0.2">
      <c r="K226" s="7"/>
    </row>
    <row r="227" spans="11:11" x14ac:dyDescent="0.2">
      <c r="K227" s="7"/>
    </row>
    <row r="228" spans="11:11" x14ac:dyDescent="0.2">
      <c r="K228" s="7"/>
    </row>
    <row r="229" spans="11:11" x14ac:dyDescent="0.2">
      <c r="K229" s="7"/>
    </row>
    <row r="230" spans="11:11" x14ac:dyDescent="0.2">
      <c r="K230" s="7"/>
    </row>
    <row r="231" spans="11:11" x14ac:dyDescent="0.2">
      <c r="K231" s="7"/>
    </row>
    <row r="232" spans="11:11" x14ac:dyDescent="0.2">
      <c r="K232" s="7"/>
    </row>
    <row r="233" spans="11:11" x14ac:dyDescent="0.2">
      <c r="K233" s="7"/>
    </row>
    <row r="234" spans="11:11" x14ac:dyDescent="0.2">
      <c r="K234" s="7"/>
    </row>
    <row r="235" spans="11:11" x14ac:dyDescent="0.2">
      <c r="K235" s="7"/>
    </row>
    <row r="236" spans="11:11" x14ac:dyDescent="0.2">
      <c r="K236" s="7"/>
    </row>
    <row r="237" spans="11:11" x14ac:dyDescent="0.2">
      <c r="K237" s="7"/>
    </row>
    <row r="238" spans="11:11" x14ac:dyDescent="0.2">
      <c r="K238" s="7"/>
    </row>
    <row r="239" spans="11:11" x14ac:dyDescent="0.2">
      <c r="K239" s="7"/>
    </row>
    <row r="240" spans="11:11" x14ac:dyDescent="0.2">
      <c r="K240" s="7"/>
    </row>
    <row r="241" spans="11:11" x14ac:dyDescent="0.2">
      <c r="K241" s="7"/>
    </row>
    <row r="242" spans="11:11" x14ac:dyDescent="0.2">
      <c r="K242" s="7"/>
    </row>
    <row r="243" spans="11:11" x14ac:dyDescent="0.2">
      <c r="K243" s="7"/>
    </row>
    <row r="244" spans="11:11" x14ac:dyDescent="0.2">
      <c r="K244" s="7"/>
    </row>
    <row r="245" spans="11:11" x14ac:dyDescent="0.2">
      <c r="K245" s="7"/>
    </row>
    <row r="246" spans="11:11" x14ac:dyDescent="0.2">
      <c r="K246" s="7"/>
    </row>
    <row r="247" spans="11:11" x14ac:dyDescent="0.2">
      <c r="K247" s="7"/>
    </row>
    <row r="248" spans="11:11" x14ac:dyDescent="0.2">
      <c r="K248" s="7"/>
    </row>
    <row r="249" spans="11:11" x14ac:dyDescent="0.2">
      <c r="K249" s="7"/>
    </row>
    <row r="250" spans="11:11" x14ac:dyDescent="0.2">
      <c r="K250" s="7"/>
    </row>
    <row r="251" spans="11:11" x14ac:dyDescent="0.2">
      <c r="K251" s="7"/>
    </row>
    <row r="252" spans="11:11" x14ac:dyDescent="0.2">
      <c r="K252" s="7"/>
    </row>
    <row r="253" spans="11:11" x14ac:dyDescent="0.2">
      <c r="K253" s="7"/>
    </row>
    <row r="254" spans="11:11" x14ac:dyDescent="0.2">
      <c r="K254" s="7"/>
    </row>
    <row r="255" spans="11:11" x14ac:dyDescent="0.2">
      <c r="K255" s="7"/>
    </row>
    <row r="256" spans="11:11" x14ac:dyDescent="0.2">
      <c r="K256" s="7"/>
    </row>
    <row r="257" spans="11:11" x14ac:dyDescent="0.2">
      <c r="K257" s="7"/>
    </row>
    <row r="258" spans="11:11" x14ac:dyDescent="0.2">
      <c r="K258" s="7"/>
    </row>
    <row r="259" spans="11:11" x14ac:dyDescent="0.2">
      <c r="K259" s="7"/>
    </row>
    <row r="260" spans="11:11" x14ac:dyDescent="0.2">
      <c r="K260" s="7"/>
    </row>
    <row r="261" spans="11:11" x14ac:dyDescent="0.2">
      <c r="K261" s="7"/>
    </row>
    <row r="262" spans="11:11" x14ac:dyDescent="0.2">
      <c r="K262" s="7"/>
    </row>
    <row r="263" spans="11:11" x14ac:dyDescent="0.2">
      <c r="K263" s="7"/>
    </row>
    <row r="264" spans="11:11" x14ac:dyDescent="0.2">
      <c r="K264" s="7"/>
    </row>
    <row r="265" spans="11:11" x14ac:dyDescent="0.2">
      <c r="K265" s="7"/>
    </row>
    <row r="266" spans="11:11" x14ac:dyDescent="0.2">
      <c r="K266" s="7"/>
    </row>
    <row r="267" spans="11:11" x14ac:dyDescent="0.2">
      <c r="K267" s="7"/>
    </row>
    <row r="268" spans="11:11" x14ac:dyDescent="0.2">
      <c r="K268" s="7"/>
    </row>
    <row r="269" spans="11:11" x14ac:dyDescent="0.2">
      <c r="K269" s="7"/>
    </row>
    <row r="270" spans="11:11" x14ac:dyDescent="0.2">
      <c r="K270" s="7"/>
    </row>
    <row r="271" spans="11:11" x14ac:dyDescent="0.2">
      <c r="K271" s="7"/>
    </row>
    <row r="272" spans="11:11" x14ac:dyDescent="0.2">
      <c r="K272" s="7"/>
    </row>
    <row r="273" spans="11:11" x14ac:dyDescent="0.2">
      <c r="K273" s="7"/>
    </row>
    <row r="274" spans="11:11" x14ac:dyDescent="0.2">
      <c r="K274" s="7"/>
    </row>
    <row r="275" spans="11:11" x14ac:dyDescent="0.2">
      <c r="K275" s="7"/>
    </row>
    <row r="276" spans="11:11" x14ac:dyDescent="0.2">
      <c r="K276" s="7"/>
    </row>
    <row r="277" spans="11:11" x14ac:dyDescent="0.2">
      <c r="K277" s="7"/>
    </row>
    <row r="278" spans="11:11" x14ac:dyDescent="0.2">
      <c r="K278" s="7"/>
    </row>
    <row r="279" spans="11:11" x14ac:dyDescent="0.2">
      <c r="K279" s="7"/>
    </row>
    <row r="280" spans="11:11" x14ac:dyDescent="0.2">
      <c r="K280" s="7"/>
    </row>
    <row r="281" spans="11:11" x14ac:dyDescent="0.2">
      <c r="K281" s="7"/>
    </row>
    <row r="282" spans="11:11" x14ac:dyDescent="0.2">
      <c r="K282" s="7"/>
    </row>
    <row r="283" spans="11:11" x14ac:dyDescent="0.2">
      <c r="K283" s="7"/>
    </row>
    <row r="284" spans="11:11" x14ac:dyDescent="0.2">
      <c r="K284" s="7"/>
    </row>
    <row r="285" spans="11:11" x14ac:dyDescent="0.2">
      <c r="K285" s="7"/>
    </row>
    <row r="286" spans="11:11" x14ac:dyDescent="0.2">
      <c r="K286" s="7"/>
    </row>
    <row r="287" spans="11:11" x14ac:dyDescent="0.2">
      <c r="K287" s="7"/>
    </row>
    <row r="288" spans="11:11" x14ac:dyDescent="0.2">
      <c r="K288" s="7"/>
    </row>
    <row r="289" spans="11:11" x14ac:dyDescent="0.2">
      <c r="K289" s="7"/>
    </row>
    <row r="290" spans="11:11" x14ac:dyDescent="0.2">
      <c r="K290" s="7"/>
    </row>
    <row r="291" spans="11:11" x14ac:dyDescent="0.2">
      <c r="K291" s="7"/>
    </row>
    <row r="292" spans="11:11" x14ac:dyDescent="0.2">
      <c r="K292" s="7"/>
    </row>
    <row r="293" spans="11:11" x14ac:dyDescent="0.2">
      <c r="K293" s="7"/>
    </row>
    <row r="294" spans="11:11" x14ac:dyDescent="0.2">
      <c r="K294" s="7"/>
    </row>
    <row r="295" spans="11:11" x14ac:dyDescent="0.2">
      <c r="K295" s="7"/>
    </row>
    <row r="296" spans="11:11" x14ac:dyDescent="0.2">
      <c r="K296" s="7"/>
    </row>
    <row r="297" spans="11:11" x14ac:dyDescent="0.2">
      <c r="K297" s="7"/>
    </row>
    <row r="298" spans="11:11" x14ac:dyDescent="0.2">
      <c r="K298" s="7"/>
    </row>
    <row r="299" spans="11:11" x14ac:dyDescent="0.2">
      <c r="K299" s="7"/>
    </row>
    <row r="300" spans="11:11" x14ac:dyDescent="0.2">
      <c r="K300" s="7"/>
    </row>
    <row r="301" spans="11:11" x14ac:dyDescent="0.2">
      <c r="K301" s="7"/>
    </row>
    <row r="302" spans="11:11" x14ac:dyDescent="0.2">
      <c r="K302" s="7"/>
    </row>
    <row r="303" spans="11:11" x14ac:dyDescent="0.2">
      <c r="K303" s="7"/>
    </row>
    <row r="304" spans="11:11" x14ac:dyDescent="0.2">
      <c r="K304" s="7"/>
    </row>
    <row r="305" spans="11:11" x14ac:dyDescent="0.2">
      <c r="K305" s="7"/>
    </row>
    <row r="306" spans="11:11" x14ac:dyDescent="0.2">
      <c r="K306" s="7"/>
    </row>
    <row r="307" spans="11:11" x14ac:dyDescent="0.2">
      <c r="K307" s="7"/>
    </row>
    <row r="308" spans="11:11" x14ac:dyDescent="0.2">
      <c r="K308" s="7"/>
    </row>
    <row r="309" spans="11:11" x14ac:dyDescent="0.2">
      <c r="K309" s="7"/>
    </row>
    <row r="310" spans="11:11" x14ac:dyDescent="0.2">
      <c r="K310" s="7"/>
    </row>
    <row r="311" spans="11:11" x14ac:dyDescent="0.2">
      <c r="K311" s="7"/>
    </row>
    <row r="312" spans="11:11" x14ac:dyDescent="0.2">
      <c r="K312" s="7"/>
    </row>
    <row r="313" spans="11:11" x14ac:dyDescent="0.2">
      <c r="K313" s="7"/>
    </row>
    <row r="314" spans="11:11" x14ac:dyDescent="0.2">
      <c r="K314" s="7"/>
    </row>
    <row r="315" spans="11:11" x14ac:dyDescent="0.2">
      <c r="K315" s="7"/>
    </row>
    <row r="316" spans="11:11" x14ac:dyDescent="0.2">
      <c r="K316" s="7"/>
    </row>
    <row r="317" spans="11:11" x14ac:dyDescent="0.2">
      <c r="K317" s="7"/>
    </row>
    <row r="318" spans="11:11" x14ac:dyDescent="0.2">
      <c r="K318" s="7"/>
    </row>
    <row r="319" spans="11:11" x14ac:dyDescent="0.2">
      <c r="K319" s="7"/>
    </row>
    <row r="320" spans="11:11" x14ac:dyDescent="0.2">
      <c r="K320" s="7"/>
    </row>
    <row r="321" spans="11:11" x14ac:dyDescent="0.2">
      <c r="K321" s="7"/>
    </row>
    <row r="322" spans="11:11" x14ac:dyDescent="0.2">
      <c r="K322" s="7"/>
    </row>
    <row r="323" spans="11:11" x14ac:dyDescent="0.2">
      <c r="K323" s="7"/>
    </row>
    <row r="324" spans="11:11" x14ac:dyDescent="0.2">
      <c r="K324" s="7"/>
    </row>
    <row r="325" spans="11:11" x14ac:dyDescent="0.2">
      <c r="K325" s="7"/>
    </row>
    <row r="326" spans="11:11" x14ac:dyDescent="0.2">
      <c r="K326" s="7"/>
    </row>
    <row r="327" spans="11:11" x14ac:dyDescent="0.2">
      <c r="K327" s="7"/>
    </row>
    <row r="328" spans="11:11" x14ac:dyDescent="0.2">
      <c r="K328" s="7"/>
    </row>
    <row r="329" spans="11:11" x14ac:dyDescent="0.2">
      <c r="K329" s="7"/>
    </row>
    <row r="330" spans="11:11" x14ac:dyDescent="0.2">
      <c r="K330" s="7"/>
    </row>
    <row r="331" spans="11:11" x14ac:dyDescent="0.2">
      <c r="K331" s="7"/>
    </row>
    <row r="332" spans="11:11" x14ac:dyDescent="0.2">
      <c r="K332" s="7"/>
    </row>
    <row r="333" spans="11:11" x14ac:dyDescent="0.2">
      <c r="K333" s="7"/>
    </row>
    <row r="334" spans="11:11" x14ac:dyDescent="0.2">
      <c r="K334" s="7"/>
    </row>
    <row r="335" spans="11:11" x14ac:dyDescent="0.2">
      <c r="K335" s="7"/>
    </row>
    <row r="336" spans="11:11" x14ac:dyDescent="0.2">
      <c r="K336" s="7"/>
    </row>
    <row r="337" spans="11:11" x14ac:dyDescent="0.2">
      <c r="K337" s="7"/>
    </row>
    <row r="338" spans="11:11" x14ac:dyDescent="0.2">
      <c r="K338" s="7"/>
    </row>
    <row r="339" spans="11:11" x14ac:dyDescent="0.2">
      <c r="K339" s="7"/>
    </row>
    <row r="340" spans="11:11" x14ac:dyDescent="0.2">
      <c r="K340" s="7"/>
    </row>
    <row r="341" spans="11:11" x14ac:dyDescent="0.2">
      <c r="K341" s="7"/>
    </row>
    <row r="342" spans="11:11" x14ac:dyDescent="0.2">
      <c r="K342" s="7"/>
    </row>
    <row r="343" spans="11:11" x14ac:dyDescent="0.2">
      <c r="K343" s="7"/>
    </row>
    <row r="344" spans="11:11" x14ac:dyDescent="0.2">
      <c r="K344" s="7"/>
    </row>
    <row r="345" spans="11:11" x14ac:dyDescent="0.2">
      <c r="K345" s="7"/>
    </row>
    <row r="346" spans="11:11" x14ac:dyDescent="0.2">
      <c r="K346" s="7"/>
    </row>
    <row r="347" spans="11:11" x14ac:dyDescent="0.2">
      <c r="K347" s="7"/>
    </row>
    <row r="348" spans="11:11" x14ac:dyDescent="0.2">
      <c r="K348" s="7"/>
    </row>
    <row r="349" spans="11:11" x14ac:dyDescent="0.2">
      <c r="K349" s="7"/>
    </row>
    <row r="350" spans="11:11" x14ac:dyDescent="0.2">
      <c r="K350" s="7"/>
    </row>
    <row r="351" spans="11:11" x14ac:dyDescent="0.2">
      <c r="K351" s="7"/>
    </row>
    <row r="352" spans="11:11" x14ac:dyDescent="0.2">
      <c r="K352" s="7"/>
    </row>
    <row r="353" spans="11:11" x14ac:dyDescent="0.2">
      <c r="K353" s="7"/>
    </row>
    <row r="354" spans="11:11" x14ac:dyDescent="0.2">
      <c r="K354" s="7"/>
    </row>
    <row r="355" spans="11:11" x14ac:dyDescent="0.2">
      <c r="K355" s="7"/>
    </row>
    <row r="356" spans="11:11" x14ac:dyDescent="0.2">
      <c r="K356" s="7"/>
    </row>
    <row r="357" spans="11:11" x14ac:dyDescent="0.2">
      <c r="K357" s="7"/>
    </row>
    <row r="358" spans="11:11" x14ac:dyDescent="0.2">
      <c r="K358" s="7"/>
    </row>
    <row r="359" spans="11:11" x14ac:dyDescent="0.2">
      <c r="K359" s="7"/>
    </row>
    <row r="360" spans="11:11" x14ac:dyDescent="0.2">
      <c r="K360" s="7"/>
    </row>
    <row r="361" spans="11:11" x14ac:dyDescent="0.2">
      <c r="K361" s="7"/>
    </row>
    <row r="362" spans="11:11" x14ac:dyDescent="0.2">
      <c r="K362" s="7"/>
    </row>
    <row r="363" spans="11:11" x14ac:dyDescent="0.2">
      <c r="K363" s="7"/>
    </row>
    <row r="364" spans="11:11" x14ac:dyDescent="0.2">
      <c r="K364" s="7"/>
    </row>
    <row r="365" spans="11:11" x14ac:dyDescent="0.2">
      <c r="K365" s="7"/>
    </row>
    <row r="366" spans="11:11" x14ac:dyDescent="0.2">
      <c r="K366" s="7"/>
    </row>
    <row r="367" spans="11:11" x14ac:dyDescent="0.2">
      <c r="K367" s="7"/>
    </row>
    <row r="368" spans="11:11" x14ac:dyDescent="0.2">
      <c r="K368" s="7"/>
    </row>
    <row r="369" spans="11:11" x14ac:dyDescent="0.2">
      <c r="K369" s="7"/>
    </row>
    <row r="370" spans="11:11" x14ac:dyDescent="0.2">
      <c r="K370" s="7"/>
    </row>
    <row r="371" spans="11:11" x14ac:dyDescent="0.2">
      <c r="K371" s="7"/>
    </row>
    <row r="372" spans="11:11" x14ac:dyDescent="0.2">
      <c r="K372" s="7"/>
    </row>
    <row r="373" spans="11:11" x14ac:dyDescent="0.2">
      <c r="K373" s="7"/>
    </row>
    <row r="374" spans="11:11" x14ac:dyDescent="0.2">
      <c r="K374" s="7"/>
    </row>
    <row r="375" spans="11:11" x14ac:dyDescent="0.2">
      <c r="K375" s="7"/>
    </row>
    <row r="376" spans="11:11" x14ac:dyDescent="0.2">
      <c r="K376" s="7"/>
    </row>
    <row r="377" spans="11:11" x14ac:dyDescent="0.2">
      <c r="K377" s="7"/>
    </row>
    <row r="378" spans="11:11" x14ac:dyDescent="0.2">
      <c r="K378" s="7"/>
    </row>
    <row r="379" spans="11:11" x14ac:dyDescent="0.2">
      <c r="K379" s="7"/>
    </row>
    <row r="380" spans="11:11" x14ac:dyDescent="0.2">
      <c r="K380" s="7"/>
    </row>
    <row r="381" spans="11:11" x14ac:dyDescent="0.2">
      <c r="K381" s="7"/>
    </row>
    <row r="382" spans="11:11" x14ac:dyDescent="0.2">
      <c r="K382" s="7"/>
    </row>
    <row r="383" spans="11:11" x14ac:dyDescent="0.2">
      <c r="K383" s="7"/>
    </row>
    <row r="384" spans="11:11" x14ac:dyDescent="0.2">
      <c r="K384" s="7"/>
    </row>
    <row r="385" spans="11:11" x14ac:dyDescent="0.2">
      <c r="K385" s="7"/>
    </row>
    <row r="386" spans="11:11" x14ac:dyDescent="0.2">
      <c r="K386" s="7"/>
    </row>
    <row r="387" spans="11:11" x14ac:dyDescent="0.2">
      <c r="K387" s="7"/>
    </row>
    <row r="388" spans="11:11" x14ac:dyDescent="0.2">
      <c r="K388" s="7"/>
    </row>
    <row r="389" spans="11:11" x14ac:dyDescent="0.2">
      <c r="K389" s="7"/>
    </row>
    <row r="390" spans="11:11" x14ac:dyDescent="0.2">
      <c r="K390" s="7"/>
    </row>
    <row r="391" spans="11:11" x14ac:dyDescent="0.2">
      <c r="K391" s="7"/>
    </row>
    <row r="392" spans="11:11" x14ac:dyDescent="0.2">
      <c r="K392" s="7"/>
    </row>
    <row r="393" spans="11:11" x14ac:dyDescent="0.2">
      <c r="K393" s="7"/>
    </row>
    <row r="394" spans="11:11" x14ac:dyDescent="0.2">
      <c r="K394" s="7"/>
    </row>
    <row r="395" spans="11:11" x14ac:dyDescent="0.2">
      <c r="K395" s="7"/>
    </row>
    <row r="396" spans="11:11" x14ac:dyDescent="0.2">
      <c r="K396" s="7"/>
    </row>
    <row r="397" spans="11:11" x14ac:dyDescent="0.2">
      <c r="K397" s="7"/>
    </row>
    <row r="398" spans="11:11" x14ac:dyDescent="0.2">
      <c r="K398" s="7"/>
    </row>
    <row r="399" spans="11:11" x14ac:dyDescent="0.2">
      <c r="K399" s="7"/>
    </row>
    <row r="400" spans="11:11" x14ac:dyDescent="0.2">
      <c r="K400" s="7"/>
    </row>
    <row r="401" spans="11:11" x14ac:dyDescent="0.2">
      <c r="K401" s="7"/>
    </row>
    <row r="402" spans="11:11" x14ac:dyDescent="0.2">
      <c r="K402" s="7"/>
    </row>
    <row r="403" spans="11:11" x14ac:dyDescent="0.2">
      <c r="K403" s="7"/>
    </row>
    <row r="404" spans="11:11" x14ac:dyDescent="0.2">
      <c r="K404" s="7"/>
    </row>
    <row r="405" spans="11:11" x14ac:dyDescent="0.2">
      <c r="K405" s="7"/>
    </row>
    <row r="406" spans="11:11" x14ac:dyDescent="0.2">
      <c r="K406" s="7"/>
    </row>
    <row r="407" spans="11:11" x14ac:dyDescent="0.2">
      <c r="K407" s="7"/>
    </row>
    <row r="408" spans="11:11" x14ac:dyDescent="0.2">
      <c r="K408" s="7"/>
    </row>
    <row r="409" spans="11:11" x14ac:dyDescent="0.2">
      <c r="K409" s="7"/>
    </row>
    <row r="410" spans="11:11" x14ac:dyDescent="0.2">
      <c r="K410" s="7"/>
    </row>
    <row r="411" spans="11:11" x14ac:dyDescent="0.2">
      <c r="K411" s="7"/>
    </row>
    <row r="412" spans="11:11" x14ac:dyDescent="0.2">
      <c r="K412" s="7"/>
    </row>
    <row r="413" spans="11:11" x14ac:dyDescent="0.2">
      <c r="K413" s="7"/>
    </row>
    <row r="414" spans="11:11" x14ac:dyDescent="0.2">
      <c r="K414" s="7"/>
    </row>
    <row r="415" spans="11:11" x14ac:dyDescent="0.2">
      <c r="K415" s="7"/>
    </row>
    <row r="416" spans="11:11" x14ac:dyDescent="0.2">
      <c r="K416" s="7"/>
    </row>
    <row r="417" spans="11:11" x14ac:dyDescent="0.2">
      <c r="K417" s="7"/>
    </row>
    <row r="418" spans="11:11" x14ac:dyDescent="0.2">
      <c r="K418" s="7"/>
    </row>
    <row r="419" spans="11:11" x14ac:dyDescent="0.2">
      <c r="K419" s="7"/>
    </row>
    <row r="420" spans="11:11" x14ac:dyDescent="0.2">
      <c r="K420" s="7"/>
    </row>
    <row r="421" spans="11:11" x14ac:dyDescent="0.2">
      <c r="K421" s="7"/>
    </row>
    <row r="422" spans="11:11" x14ac:dyDescent="0.2">
      <c r="K422" s="7"/>
    </row>
    <row r="423" spans="11:11" x14ac:dyDescent="0.2">
      <c r="K423" s="7"/>
    </row>
    <row r="424" spans="11:11" x14ac:dyDescent="0.2">
      <c r="K424" s="7"/>
    </row>
    <row r="425" spans="11:11" x14ac:dyDescent="0.2">
      <c r="K425" s="7"/>
    </row>
    <row r="426" spans="11:11" x14ac:dyDescent="0.2">
      <c r="K426" s="7"/>
    </row>
    <row r="427" spans="11:11" x14ac:dyDescent="0.2">
      <c r="K427" s="7"/>
    </row>
    <row r="428" spans="11:11" x14ac:dyDescent="0.2">
      <c r="K428" s="7"/>
    </row>
    <row r="429" spans="11:11" x14ac:dyDescent="0.2">
      <c r="K429" s="7"/>
    </row>
    <row r="430" spans="11:11" x14ac:dyDescent="0.2">
      <c r="K430" s="7"/>
    </row>
    <row r="431" spans="11:11" x14ac:dyDescent="0.2">
      <c r="K431" s="7"/>
    </row>
    <row r="432" spans="11:11" x14ac:dyDescent="0.2">
      <c r="K432" s="7"/>
    </row>
    <row r="433" spans="11:11" x14ac:dyDescent="0.2">
      <c r="K433" s="7"/>
    </row>
    <row r="434" spans="11:11" x14ac:dyDescent="0.2">
      <c r="K434" s="7"/>
    </row>
    <row r="435" spans="11:11" x14ac:dyDescent="0.2">
      <c r="K435" s="7"/>
    </row>
    <row r="436" spans="11:11" x14ac:dyDescent="0.2">
      <c r="K436" s="7"/>
    </row>
    <row r="437" spans="11:11" x14ac:dyDescent="0.2">
      <c r="K437" s="7"/>
    </row>
    <row r="438" spans="11:11" x14ac:dyDescent="0.2">
      <c r="K438" s="7"/>
    </row>
    <row r="439" spans="11:11" x14ac:dyDescent="0.2">
      <c r="K439" s="7"/>
    </row>
    <row r="440" spans="11:11" x14ac:dyDescent="0.2">
      <c r="K440" s="7"/>
    </row>
    <row r="441" spans="11:11" x14ac:dyDescent="0.2">
      <c r="K441" s="7"/>
    </row>
    <row r="442" spans="11:11" x14ac:dyDescent="0.2">
      <c r="K442" s="7"/>
    </row>
    <row r="443" spans="11:11" x14ac:dyDescent="0.2">
      <c r="K443" s="7"/>
    </row>
    <row r="444" spans="11:11" x14ac:dyDescent="0.2">
      <c r="K444" s="7"/>
    </row>
    <row r="445" spans="11:11" x14ac:dyDescent="0.2">
      <c r="K445" s="7"/>
    </row>
    <row r="446" spans="11:11" x14ac:dyDescent="0.2">
      <c r="K446" s="7"/>
    </row>
    <row r="447" spans="11:11" x14ac:dyDescent="0.2">
      <c r="K447" s="7"/>
    </row>
    <row r="448" spans="11:11" x14ac:dyDescent="0.2">
      <c r="K448" s="7"/>
    </row>
    <row r="449" spans="11:11" x14ac:dyDescent="0.2">
      <c r="K449" s="7"/>
    </row>
    <row r="450" spans="11:11" x14ac:dyDescent="0.2">
      <c r="K450" s="7"/>
    </row>
    <row r="451" spans="11:11" x14ac:dyDescent="0.2">
      <c r="K451" s="7"/>
    </row>
    <row r="452" spans="11:11" x14ac:dyDescent="0.2">
      <c r="K452" s="7"/>
    </row>
    <row r="453" spans="11:11" x14ac:dyDescent="0.2">
      <c r="K453" s="7"/>
    </row>
    <row r="454" spans="11:11" x14ac:dyDescent="0.2">
      <c r="K454" s="7"/>
    </row>
    <row r="455" spans="11:11" x14ac:dyDescent="0.2">
      <c r="K455" s="7"/>
    </row>
    <row r="456" spans="11:11" x14ac:dyDescent="0.2">
      <c r="K456" s="7"/>
    </row>
    <row r="457" spans="11:11" x14ac:dyDescent="0.2">
      <c r="K457" s="7"/>
    </row>
    <row r="458" spans="11:11" x14ac:dyDescent="0.2">
      <c r="K458" s="7"/>
    </row>
    <row r="459" spans="11:11" x14ac:dyDescent="0.2">
      <c r="K459" s="7"/>
    </row>
    <row r="460" spans="11:11" x14ac:dyDescent="0.2">
      <c r="K460" s="7"/>
    </row>
    <row r="461" spans="11:11" x14ac:dyDescent="0.2">
      <c r="K461" s="7"/>
    </row>
    <row r="462" spans="11:11" x14ac:dyDescent="0.2">
      <c r="K462" s="7"/>
    </row>
    <row r="463" spans="11:11" x14ac:dyDescent="0.2">
      <c r="K463" s="7"/>
    </row>
    <row r="464" spans="11:11" x14ac:dyDescent="0.2">
      <c r="K464" s="7"/>
    </row>
    <row r="465" spans="11:11" x14ac:dyDescent="0.2">
      <c r="K465" s="7"/>
    </row>
    <row r="466" spans="11:11" x14ac:dyDescent="0.2">
      <c r="K466" s="7"/>
    </row>
    <row r="467" spans="11:11" x14ac:dyDescent="0.2">
      <c r="K467" s="7"/>
    </row>
    <row r="468" spans="11:11" x14ac:dyDescent="0.2">
      <c r="K468" s="7"/>
    </row>
    <row r="469" spans="11:11" x14ac:dyDescent="0.2">
      <c r="K469" s="7"/>
    </row>
    <row r="470" spans="11:11" x14ac:dyDescent="0.2">
      <c r="K470" s="7"/>
    </row>
    <row r="471" spans="11:11" x14ac:dyDescent="0.2">
      <c r="K471" s="7"/>
    </row>
    <row r="472" spans="11:11" x14ac:dyDescent="0.2">
      <c r="K472" s="7"/>
    </row>
    <row r="473" spans="11:11" x14ac:dyDescent="0.2">
      <c r="K473" s="7"/>
    </row>
    <row r="474" spans="11:11" x14ac:dyDescent="0.2">
      <c r="K474" s="7"/>
    </row>
    <row r="475" spans="11:11" x14ac:dyDescent="0.2">
      <c r="K475" s="7"/>
    </row>
    <row r="476" spans="11:11" x14ac:dyDescent="0.2">
      <c r="K476" s="7"/>
    </row>
    <row r="477" spans="11:11" x14ac:dyDescent="0.2">
      <c r="K477" s="7"/>
    </row>
    <row r="478" spans="11:11" x14ac:dyDescent="0.2">
      <c r="K478" s="7"/>
    </row>
    <row r="479" spans="11:11" x14ac:dyDescent="0.2">
      <c r="K479" s="7"/>
    </row>
    <row r="480" spans="11:11" x14ac:dyDescent="0.2">
      <c r="K480" s="7"/>
    </row>
    <row r="481" spans="11:11" x14ac:dyDescent="0.2">
      <c r="K481" s="7"/>
    </row>
    <row r="482" spans="11:11" x14ac:dyDescent="0.2">
      <c r="K482" s="7"/>
    </row>
    <row r="483" spans="11:11" x14ac:dyDescent="0.2">
      <c r="K483" s="7"/>
    </row>
    <row r="484" spans="11:11" x14ac:dyDescent="0.2">
      <c r="K484" s="7"/>
    </row>
    <row r="485" spans="11:11" x14ac:dyDescent="0.2">
      <c r="K485" s="7"/>
    </row>
    <row r="486" spans="11:11" x14ac:dyDescent="0.2">
      <c r="K486" s="7"/>
    </row>
    <row r="487" spans="11:11" x14ac:dyDescent="0.2">
      <c r="K487" s="7"/>
    </row>
    <row r="488" spans="11:11" x14ac:dyDescent="0.2">
      <c r="K488" s="7"/>
    </row>
    <row r="489" spans="11:11" x14ac:dyDescent="0.2">
      <c r="K489" s="7"/>
    </row>
    <row r="490" spans="11:11" x14ac:dyDescent="0.2">
      <c r="K490" s="7"/>
    </row>
    <row r="491" spans="11:11" x14ac:dyDescent="0.2">
      <c r="K491" s="7"/>
    </row>
    <row r="492" spans="11:11" x14ac:dyDescent="0.2">
      <c r="K492" s="7"/>
    </row>
    <row r="493" spans="11:11" x14ac:dyDescent="0.2">
      <c r="K493" s="7"/>
    </row>
    <row r="494" spans="11:11" x14ac:dyDescent="0.2">
      <c r="K494" s="7"/>
    </row>
    <row r="495" spans="11:11" x14ac:dyDescent="0.2">
      <c r="K495" s="7"/>
    </row>
    <row r="496" spans="11:11" x14ac:dyDescent="0.2">
      <c r="K496" s="7"/>
    </row>
    <row r="497" spans="11:11" x14ac:dyDescent="0.2">
      <c r="K497" s="7"/>
    </row>
    <row r="498" spans="11:11" x14ac:dyDescent="0.2">
      <c r="K498" s="7"/>
    </row>
    <row r="499" spans="11:11" x14ac:dyDescent="0.2">
      <c r="K499" s="7"/>
    </row>
    <row r="500" spans="11:11" x14ac:dyDescent="0.2">
      <c r="K500" s="7"/>
    </row>
    <row r="501" spans="11:11" x14ac:dyDescent="0.2">
      <c r="K501" s="7"/>
    </row>
    <row r="502" spans="11:11" x14ac:dyDescent="0.2">
      <c r="K502" s="7"/>
    </row>
    <row r="503" spans="11:11" x14ac:dyDescent="0.2">
      <c r="K503" s="7"/>
    </row>
    <row r="504" spans="11:11" x14ac:dyDescent="0.2">
      <c r="K504" s="7"/>
    </row>
    <row r="505" spans="11:11" x14ac:dyDescent="0.2">
      <c r="K505" s="7"/>
    </row>
    <row r="506" spans="11:11" x14ac:dyDescent="0.2">
      <c r="K506" s="7"/>
    </row>
    <row r="507" spans="11:11" x14ac:dyDescent="0.2">
      <c r="K507" s="7"/>
    </row>
    <row r="508" spans="11:11" x14ac:dyDescent="0.2">
      <c r="K508" s="7"/>
    </row>
    <row r="509" spans="11:11" x14ac:dyDescent="0.2">
      <c r="K509" s="7"/>
    </row>
    <row r="510" spans="11:11" x14ac:dyDescent="0.2">
      <c r="K510" s="7"/>
    </row>
    <row r="511" spans="11:11" x14ac:dyDescent="0.2">
      <c r="K511" s="7"/>
    </row>
    <row r="512" spans="11:11" x14ac:dyDescent="0.2">
      <c r="K512" s="7"/>
    </row>
    <row r="513" spans="11:11" x14ac:dyDescent="0.2">
      <c r="K513" s="7"/>
    </row>
    <row r="514" spans="11:11" x14ac:dyDescent="0.2">
      <c r="K514" s="7"/>
    </row>
    <row r="515" spans="11:11" x14ac:dyDescent="0.2">
      <c r="K515" s="7"/>
    </row>
    <row r="516" spans="11:11" x14ac:dyDescent="0.2">
      <c r="K516" s="7"/>
    </row>
    <row r="517" spans="11:11" x14ac:dyDescent="0.2">
      <c r="K517" s="7"/>
    </row>
    <row r="518" spans="11:11" x14ac:dyDescent="0.2">
      <c r="K518" s="7"/>
    </row>
    <row r="519" spans="11:11" x14ac:dyDescent="0.2">
      <c r="K519" s="7"/>
    </row>
    <row r="520" spans="11:11" x14ac:dyDescent="0.2">
      <c r="K520" s="7"/>
    </row>
    <row r="521" spans="11:11" x14ac:dyDescent="0.2">
      <c r="K521" s="7"/>
    </row>
    <row r="522" spans="11:11" x14ac:dyDescent="0.2">
      <c r="K522" s="7"/>
    </row>
    <row r="523" spans="11:11" x14ac:dyDescent="0.2">
      <c r="K523" s="7"/>
    </row>
    <row r="524" spans="11:11" x14ac:dyDescent="0.2">
      <c r="K524" s="7"/>
    </row>
    <row r="525" spans="11:11" x14ac:dyDescent="0.2">
      <c r="K525" s="7"/>
    </row>
    <row r="526" spans="11:11" x14ac:dyDescent="0.2">
      <c r="K526" s="7"/>
    </row>
    <row r="527" spans="11:11" x14ac:dyDescent="0.2">
      <c r="K527" s="7"/>
    </row>
    <row r="528" spans="11:11" x14ac:dyDescent="0.2">
      <c r="K528" s="7"/>
    </row>
    <row r="529" spans="11:11" x14ac:dyDescent="0.2">
      <c r="K529" s="7"/>
    </row>
    <row r="530" spans="11:11" x14ac:dyDescent="0.2">
      <c r="K530" s="7"/>
    </row>
    <row r="531" spans="11:11" x14ac:dyDescent="0.2">
      <c r="K531" s="7"/>
    </row>
    <row r="532" spans="11:11" x14ac:dyDescent="0.2">
      <c r="K532" s="7"/>
    </row>
    <row r="533" spans="11:11" x14ac:dyDescent="0.2">
      <c r="K533" s="7"/>
    </row>
    <row r="534" spans="11:11" x14ac:dyDescent="0.2">
      <c r="K534" s="7"/>
    </row>
    <row r="535" spans="11:11" x14ac:dyDescent="0.2">
      <c r="K535" s="7"/>
    </row>
    <row r="536" spans="11:11" x14ac:dyDescent="0.2">
      <c r="K536" s="7"/>
    </row>
    <row r="537" spans="11:11" x14ac:dyDescent="0.2">
      <c r="K537" s="7"/>
    </row>
    <row r="538" spans="11:11" x14ac:dyDescent="0.2">
      <c r="K538" s="7"/>
    </row>
    <row r="539" spans="11:11" x14ac:dyDescent="0.2">
      <c r="K539" s="7"/>
    </row>
    <row r="540" spans="11:11" x14ac:dyDescent="0.2">
      <c r="K540" s="7"/>
    </row>
    <row r="541" spans="11:11" x14ac:dyDescent="0.2">
      <c r="K541" s="7"/>
    </row>
    <row r="542" spans="11:11" x14ac:dyDescent="0.2">
      <c r="K542" s="7"/>
    </row>
    <row r="543" spans="11:11" x14ac:dyDescent="0.2">
      <c r="K543" s="7"/>
    </row>
    <row r="544" spans="11:11" x14ac:dyDescent="0.2">
      <c r="K544" s="7"/>
    </row>
    <row r="545" spans="11:11" x14ac:dyDescent="0.2">
      <c r="K545" s="7"/>
    </row>
    <row r="546" spans="11:11" x14ac:dyDescent="0.2">
      <c r="K546" s="7"/>
    </row>
    <row r="547" spans="11:11" x14ac:dyDescent="0.2">
      <c r="K547" s="7"/>
    </row>
    <row r="548" spans="11:11" x14ac:dyDescent="0.2">
      <c r="K548" s="7"/>
    </row>
    <row r="549" spans="11:11" x14ac:dyDescent="0.2">
      <c r="K549" s="7"/>
    </row>
    <row r="550" spans="11:11" x14ac:dyDescent="0.2">
      <c r="K550" s="7"/>
    </row>
    <row r="551" spans="11:11" x14ac:dyDescent="0.2">
      <c r="K551" s="7"/>
    </row>
    <row r="552" spans="11:11" x14ac:dyDescent="0.2">
      <c r="K552" s="7"/>
    </row>
    <row r="553" spans="11:11" x14ac:dyDescent="0.2">
      <c r="K553" s="7"/>
    </row>
    <row r="554" spans="11:11" x14ac:dyDescent="0.2">
      <c r="K554" s="7"/>
    </row>
    <row r="555" spans="11:11" x14ac:dyDescent="0.2">
      <c r="K555" s="7"/>
    </row>
    <row r="556" spans="11:11" x14ac:dyDescent="0.2">
      <c r="K556" s="7"/>
    </row>
    <row r="557" spans="11:11" x14ac:dyDescent="0.2">
      <c r="K557" s="7"/>
    </row>
    <row r="558" spans="11:11" x14ac:dyDescent="0.2">
      <c r="K558" s="7"/>
    </row>
    <row r="559" spans="11:11" x14ac:dyDescent="0.2">
      <c r="K559" s="7"/>
    </row>
    <row r="560" spans="11:11" x14ac:dyDescent="0.2">
      <c r="K560" s="7"/>
    </row>
    <row r="561" spans="11:11" x14ac:dyDescent="0.2">
      <c r="K561" s="7"/>
    </row>
    <row r="562" spans="11:11" x14ac:dyDescent="0.2">
      <c r="K562" s="7"/>
    </row>
    <row r="563" spans="11:11" x14ac:dyDescent="0.2">
      <c r="K563" s="7"/>
    </row>
    <row r="564" spans="11:11" x14ac:dyDescent="0.2">
      <c r="K564" s="7"/>
    </row>
    <row r="565" spans="11:11" x14ac:dyDescent="0.2">
      <c r="K565" s="7"/>
    </row>
    <row r="566" spans="11:11" x14ac:dyDescent="0.2">
      <c r="K566" s="7"/>
    </row>
    <row r="567" spans="11:11" x14ac:dyDescent="0.2">
      <c r="K567" s="7"/>
    </row>
    <row r="568" spans="11:11" x14ac:dyDescent="0.2">
      <c r="K568" s="7"/>
    </row>
    <row r="569" spans="11:11" x14ac:dyDescent="0.2">
      <c r="K569" s="7"/>
    </row>
    <row r="570" spans="11:11" x14ac:dyDescent="0.2">
      <c r="K570" s="7"/>
    </row>
    <row r="571" spans="11:11" x14ac:dyDescent="0.2">
      <c r="K571" s="7"/>
    </row>
    <row r="572" spans="11:11" x14ac:dyDescent="0.2">
      <c r="K572" s="7"/>
    </row>
    <row r="573" spans="11:11" x14ac:dyDescent="0.2">
      <c r="K573" s="7"/>
    </row>
    <row r="574" spans="11:11" x14ac:dyDescent="0.2">
      <c r="K574" s="7"/>
    </row>
    <row r="575" spans="11:11" x14ac:dyDescent="0.2">
      <c r="K575" s="7"/>
    </row>
    <row r="576" spans="11:11" x14ac:dyDescent="0.2">
      <c r="K576" s="7"/>
    </row>
    <row r="577" spans="11:11" x14ac:dyDescent="0.2">
      <c r="K577" s="7"/>
    </row>
    <row r="578" spans="11:11" x14ac:dyDescent="0.2">
      <c r="K578" s="7"/>
    </row>
    <row r="579" spans="11:11" x14ac:dyDescent="0.2">
      <c r="K579" s="7"/>
    </row>
    <row r="580" spans="11:11" x14ac:dyDescent="0.2">
      <c r="K580" s="7"/>
    </row>
    <row r="581" spans="11:11" x14ac:dyDescent="0.2">
      <c r="K581" s="7"/>
    </row>
    <row r="582" spans="11:11" x14ac:dyDescent="0.2">
      <c r="K582" s="7"/>
    </row>
    <row r="583" spans="11:11" x14ac:dyDescent="0.2">
      <c r="K583" s="7"/>
    </row>
    <row r="584" spans="11:11" x14ac:dyDescent="0.2">
      <c r="K584" s="7"/>
    </row>
    <row r="585" spans="11:11" x14ac:dyDescent="0.2">
      <c r="K585" s="7"/>
    </row>
    <row r="586" spans="11:11" x14ac:dyDescent="0.2">
      <c r="K586" s="7"/>
    </row>
    <row r="587" spans="11:11" x14ac:dyDescent="0.2">
      <c r="K587" s="7"/>
    </row>
    <row r="588" spans="11:11" x14ac:dyDescent="0.2">
      <c r="K588" s="7"/>
    </row>
    <row r="589" spans="11:11" x14ac:dyDescent="0.2">
      <c r="K589" s="7"/>
    </row>
    <row r="590" spans="11:11" x14ac:dyDescent="0.2">
      <c r="K590" s="7"/>
    </row>
    <row r="591" spans="11:11" x14ac:dyDescent="0.2">
      <c r="K591" s="7"/>
    </row>
    <row r="592" spans="11:11" x14ac:dyDescent="0.2">
      <c r="K592" s="7"/>
    </row>
    <row r="593" spans="11:11" x14ac:dyDescent="0.2">
      <c r="K593" s="7"/>
    </row>
    <row r="594" spans="11:11" x14ac:dyDescent="0.2">
      <c r="K594" s="7"/>
    </row>
    <row r="595" spans="11:11" x14ac:dyDescent="0.2">
      <c r="K595" s="7"/>
    </row>
    <row r="596" spans="11:11" x14ac:dyDescent="0.2">
      <c r="K596" s="7"/>
    </row>
    <row r="597" spans="11:11" x14ac:dyDescent="0.2">
      <c r="K597" s="7"/>
    </row>
    <row r="598" spans="11:11" x14ac:dyDescent="0.2">
      <c r="K598" s="7"/>
    </row>
    <row r="599" spans="11:11" x14ac:dyDescent="0.2">
      <c r="K599" s="7"/>
    </row>
    <row r="600" spans="11:11" x14ac:dyDescent="0.2">
      <c r="K600" s="7"/>
    </row>
    <row r="601" spans="11:11" x14ac:dyDescent="0.2">
      <c r="K601" s="7"/>
    </row>
    <row r="602" spans="11:11" x14ac:dyDescent="0.2">
      <c r="K602" s="7"/>
    </row>
    <row r="603" spans="11:11" x14ac:dyDescent="0.2">
      <c r="K603" s="7"/>
    </row>
    <row r="604" spans="11:11" x14ac:dyDescent="0.2">
      <c r="K604" s="7"/>
    </row>
    <row r="605" spans="11:11" x14ac:dyDescent="0.2">
      <c r="K605" s="7"/>
    </row>
    <row r="606" spans="11:11" x14ac:dyDescent="0.2">
      <c r="K606" s="7"/>
    </row>
    <row r="607" spans="11:11" x14ac:dyDescent="0.2">
      <c r="K607" s="7"/>
    </row>
    <row r="608" spans="11:11" x14ac:dyDescent="0.2">
      <c r="K608" s="7"/>
    </row>
    <row r="609" spans="11:11" x14ac:dyDescent="0.2">
      <c r="K609" s="7"/>
    </row>
    <row r="610" spans="11:11" x14ac:dyDescent="0.2">
      <c r="K610" s="7"/>
    </row>
    <row r="611" spans="11:11" x14ac:dyDescent="0.2">
      <c r="K611" s="7"/>
    </row>
    <row r="612" spans="11:11" x14ac:dyDescent="0.2">
      <c r="K612" s="7"/>
    </row>
    <row r="613" spans="11:11" x14ac:dyDescent="0.2">
      <c r="K613" s="7"/>
    </row>
    <row r="614" spans="11:11" x14ac:dyDescent="0.2">
      <c r="K614" s="7"/>
    </row>
    <row r="615" spans="11:11" x14ac:dyDescent="0.2">
      <c r="K615" s="7"/>
    </row>
    <row r="616" spans="11:11" x14ac:dyDescent="0.2">
      <c r="K616" s="7"/>
    </row>
    <row r="617" spans="11:11" x14ac:dyDescent="0.2">
      <c r="K617" s="7"/>
    </row>
  </sheetData>
  <sheetProtection password="DA23" sheet="1" objects="1" scenarios="1" selectLockedCells="1"/>
  <mergeCells count="5">
    <mergeCell ref="A1:C1"/>
    <mergeCell ref="F2:H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G4:G34 H4:J35">
      <formula1>0</formula1>
      <formula2>24</formula2>
    </dataValidation>
    <dataValidation allowBlank="1" showInputMessage="1" showErrorMessage="1" promptTitle="Eingabe" prompt="Anzahl Lektionen ! _x000a_Bruchteile von Lektionen in Dezimalen angeben ( z.B. eine halbe Lektion = 0.5 )." sqref="E4:E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7"/>
  <sheetViews>
    <sheetView showGridLines="0" zoomScaleNormal="100" workbookViewId="0">
      <pane ySplit="3" topLeftCell="A4" activePane="bottomLeft" state="frozen"/>
      <selection activeCell="M92" sqref="M92"/>
      <selection pane="bottomLef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12.140625" style="15" customWidth="1"/>
    <col min="6" max="7" width="15" style="16" customWidth="1"/>
    <col min="8" max="10" width="14.5703125" style="16" customWidth="1"/>
    <col min="11" max="11" width="2.7109375" style="16" customWidth="1"/>
    <col min="12" max="12" width="2.85546875" style="7" customWidth="1"/>
    <col min="13" max="16384" width="16.28515625" style="7"/>
  </cols>
  <sheetData>
    <row r="1" spans="1:51" ht="24" thickBot="1" x14ac:dyDescent="0.4">
      <c r="A1" s="229">
        <f>Übersicht!G2+92</f>
        <v>45231</v>
      </c>
      <c r="B1" s="229"/>
      <c r="C1" s="229"/>
      <c r="D1" s="3"/>
      <c r="E1" s="3"/>
      <c r="F1" s="4"/>
      <c r="G1" s="4"/>
      <c r="H1" s="4"/>
      <c r="I1" s="4"/>
      <c r="J1" s="4"/>
      <c r="K1" s="5"/>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51" s="10" customFormat="1" ht="51.75" customHeight="1" x14ac:dyDescent="0.2">
      <c r="A2" s="236" t="s">
        <v>8</v>
      </c>
      <c r="B2" s="65"/>
      <c r="C2" s="234" t="s">
        <v>17</v>
      </c>
      <c r="D2" s="234" t="s">
        <v>107</v>
      </c>
      <c r="E2" s="37" t="s">
        <v>18</v>
      </c>
      <c r="F2" s="231" t="s">
        <v>82</v>
      </c>
      <c r="G2" s="232"/>
      <c r="H2" s="233"/>
      <c r="I2" s="26" t="s">
        <v>19</v>
      </c>
      <c r="J2" s="8" t="s">
        <v>20</v>
      </c>
      <c r="K2" s="9"/>
      <c r="L2" s="9"/>
    </row>
    <row r="3" spans="1:51" s="10" customFormat="1" ht="39" customHeight="1" thickBot="1" x14ac:dyDescent="0.25">
      <c r="A3" s="237"/>
      <c r="B3" s="66"/>
      <c r="C3" s="235"/>
      <c r="D3" s="235"/>
      <c r="E3" s="92" t="s">
        <v>87</v>
      </c>
      <c r="F3" s="93" t="s">
        <v>83</v>
      </c>
      <c r="G3" s="93" t="s">
        <v>84</v>
      </c>
      <c r="H3" s="93" t="s">
        <v>85</v>
      </c>
      <c r="I3" s="94" t="s">
        <v>86</v>
      </c>
      <c r="J3" s="95" t="s">
        <v>86</v>
      </c>
    </row>
    <row r="4" spans="1:51" s="12" customFormat="1" ht="14.25" x14ac:dyDescent="0.2">
      <c r="A4" s="64">
        <f>A1</f>
        <v>45231</v>
      </c>
      <c r="B4" s="69">
        <f t="shared" ref="B4:B33" si="0">A4</f>
        <v>45231</v>
      </c>
      <c r="C4" s="43"/>
      <c r="D4" s="44"/>
      <c r="E4" s="49"/>
      <c r="F4" s="87">
        <f>E4*0.75</f>
        <v>0</v>
      </c>
      <c r="G4" s="88"/>
      <c r="H4" s="88"/>
      <c r="I4" s="1"/>
      <c r="J4" s="2"/>
    </row>
    <row r="5" spans="1:51" s="12" customFormat="1" ht="14.25" x14ac:dyDescent="0.2">
      <c r="A5" s="64">
        <f t="shared" ref="A5:A33" si="1">A4+1</f>
        <v>45232</v>
      </c>
      <c r="B5" s="69">
        <f t="shared" si="0"/>
        <v>45232</v>
      </c>
      <c r="C5" s="43"/>
      <c r="D5" s="44"/>
      <c r="E5" s="49"/>
      <c r="F5" s="19">
        <f t="shared" ref="F5:F33" si="2">E5*0.75</f>
        <v>0</v>
      </c>
      <c r="G5" s="88"/>
      <c r="H5" s="88"/>
      <c r="I5" s="1"/>
      <c r="J5" s="2"/>
    </row>
    <row r="6" spans="1:51" s="12" customFormat="1" ht="14.25" x14ac:dyDescent="0.2">
      <c r="A6" s="64">
        <f t="shared" si="1"/>
        <v>45233</v>
      </c>
      <c r="B6" s="69">
        <f t="shared" si="0"/>
        <v>45233</v>
      </c>
      <c r="C6" s="43"/>
      <c r="D6" s="44"/>
      <c r="E6" s="49"/>
      <c r="F6" s="19">
        <f t="shared" si="2"/>
        <v>0</v>
      </c>
      <c r="G6" s="88"/>
      <c r="H6" s="88"/>
      <c r="I6" s="1"/>
      <c r="J6" s="2"/>
    </row>
    <row r="7" spans="1:51" s="12" customFormat="1" ht="14.25" x14ac:dyDescent="0.2">
      <c r="A7" s="64">
        <f t="shared" si="1"/>
        <v>45234</v>
      </c>
      <c r="B7" s="69">
        <f t="shared" si="0"/>
        <v>45234</v>
      </c>
      <c r="C7" s="43"/>
      <c r="D7" s="44"/>
      <c r="E7" s="49"/>
      <c r="F7" s="19">
        <f t="shared" si="2"/>
        <v>0</v>
      </c>
      <c r="G7" s="88"/>
      <c r="H7" s="88"/>
      <c r="I7" s="1"/>
      <c r="J7" s="2"/>
    </row>
    <row r="8" spans="1:51" s="12" customFormat="1" ht="14.25" x14ac:dyDescent="0.2">
      <c r="A8" s="64">
        <f t="shared" si="1"/>
        <v>45235</v>
      </c>
      <c r="B8" s="69">
        <f t="shared" si="0"/>
        <v>45235</v>
      </c>
      <c r="C8" s="43"/>
      <c r="D8" s="44"/>
      <c r="E8" s="49"/>
      <c r="F8" s="19">
        <f t="shared" si="2"/>
        <v>0</v>
      </c>
      <c r="G8" s="88"/>
      <c r="H8" s="88"/>
      <c r="I8" s="1"/>
      <c r="J8" s="2"/>
    </row>
    <row r="9" spans="1:51" s="12" customFormat="1" ht="14.25" x14ac:dyDescent="0.2">
      <c r="A9" s="64">
        <f t="shared" si="1"/>
        <v>45236</v>
      </c>
      <c r="B9" s="69">
        <f t="shared" si="0"/>
        <v>45236</v>
      </c>
      <c r="C9" s="43"/>
      <c r="D9" s="44"/>
      <c r="E9" s="49"/>
      <c r="F9" s="19">
        <f t="shared" si="2"/>
        <v>0</v>
      </c>
      <c r="G9" s="88"/>
      <c r="H9" s="88"/>
      <c r="I9" s="1"/>
      <c r="J9" s="2"/>
    </row>
    <row r="10" spans="1:51" s="12" customFormat="1" ht="14.25" x14ac:dyDescent="0.2">
      <c r="A10" s="64">
        <f t="shared" si="1"/>
        <v>45237</v>
      </c>
      <c r="B10" s="69">
        <f t="shared" si="0"/>
        <v>45237</v>
      </c>
      <c r="C10" s="43"/>
      <c r="D10" s="44"/>
      <c r="E10" s="49"/>
      <c r="F10" s="19">
        <f t="shared" si="2"/>
        <v>0</v>
      </c>
      <c r="G10" s="88"/>
      <c r="H10" s="88"/>
      <c r="I10" s="1"/>
      <c r="J10" s="2"/>
    </row>
    <row r="11" spans="1:51" s="12" customFormat="1" ht="14.25" x14ac:dyDescent="0.2">
      <c r="A11" s="64">
        <f t="shared" si="1"/>
        <v>45238</v>
      </c>
      <c r="B11" s="69">
        <f t="shared" si="0"/>
        <v>45238</v>
      </c>
      <c r="C11" s="43"/>
      <c r="D11" s="44"/>
      <c r="E11" s="49"/>
      <c r="F11" s="19">
        <f t="shared" si="2"/>
        <v>0</v>
      </c>
      <c r="G11" s="88"/>
      <c r="H11" s="88"/>
      <c r="I11" s="1"/>
      <c r="J11" s="2"/>
    </row>
    <row r="12" spans="1:51" s="12" customFormat="1" ht="14.25" x14ac:dyDescent="0.2">
      <c r="A12" s="64">
        <f t="shared" si="1"/>
        <v>45239</v>
      </c>
      <c r="B12" s="69">
        <f t="shared" si="0"/>
        <v>45239</v>
      </c>
      <c r="C12" s="43"/>
      <c r="D12" s="44"/>
      <c r="E12" s="49"/>
      <c r="F12" s="19">
        <f t="shared" si="2"/>
        <v>0</v>
      </c>
      <c r="G12" s="88"/>
      <c r="H12" s="88"/>
      <c r="I12" s="1"/>
      <c r="J12" s="2"/>
    </row>
    <row r="13" spans="1:51" s="12" customFormat="1" ht="14.25" x14ac:dyDescent="0.2">
      <c r="A13" s="64">
        <f t="shared" si="1"/>
        <v>45240</v>
      </c>
      <c r="B13" s="69">
        <f t="shared" si="0"/>
        <v>45240</v>
      </c>
      <c r="C13" s="43"/>
      <c r="D13" s="44"/>
      <c r="E13" s="49"/>
      <c r="F13" s="19">
        <f t="shared" si="2"/>
        <v>0</v>
      </c>
      <c r="G13" s="88"/>
      <c r="H13" s="88"/>
      <c r="I13" s="1"/>
      <c r="J13" s="2"/>
    </row>
    <row r="14" spans="1:51" s="12" customFormat="1" ht="14.25" x14ac:dyDescent="0.2">
      <c r="A14" s="64">
        <f t="shared" si="1"/>
        <v>45241</v>
      </c>
      <c r="B14" s="69">
        <f t="shared" si="0"/>
        <v>45241</v>
      </c>
      <c r="C14" s="43"/>
      <c r="D14" s="44"/>
      <c r="E14" s="49"/>
      <c r="F14" s="19">
        <f t="shared" si="2"/>
        <v>0</v>
      </c>
      <c r="G14" s="88"/>
      <c r="H14" s="88"/>
      <c r="I14" s="1"/>
      <c r="J14" s="2"/>
    </row>
    <row r="15" spans="1:51" s="12" customFormat="1" ht="14.25" x14ac:dyDescent="0.2">
      <c r="A15" s="64">
        <f t="shared" si="1"/>
        <v>45242</v>
      </c>
      <c r="B15" s="69">
        <f t="shared" si="0"/>
        <v>45242</v>
      </c>
      <c r="C15" s="43"/>
      <c r="D15" s="44"/>
      <c r="E15" s="49"/>
      <c r="F15" s="19">
        <f t="shared" si="2"/>
        <v>0</v>
      </c>
      <c r="G15" s="88"/>
      <c r="H15" s="88"/>
      <c r="I15" s="1"/>
      <c r="J15" s="2"/>
    </row>
    <row r="16" spans="1:51" s="12" customFormat="1" ht="14.25" x14ac:dyDescent="0.2">
      <c r="A16" s="64">
        <f t="shared" si="1"/>
        <v>45243</v>
      </c>
      <c r="B16" s="69">
        <f t="shared" si="0"/>
        <v>45243</v>
      </c>
      <c r="C16" s="43"/>
      <c r="D16" s="44"/>
      <c r="E16" s="49"/>
      <c r="F16" s="19">
        <f t="shared" si="2"/>
        <v>0</v>
      </c>
      <c r="G16" s="88"/>
      <c r="H16" s="88"/>
      <c r="I16" s="1"/>
      <c r="J16" s="2"/>
    </row>
    <row r="17" spans="1:10" s="12" customFormat="1" ht="14.25" x14ac:dyDescent="0.2">
      <c r="A17" s="64">
        <f t="shared" si="1"/>
        <v>45244</v>
      </c>
      <c r="B17" s="69">
        <f t="shared" si="0"/>
        <v>45244</v>
      </c>
      <c r="C17" s="43"/>
      <c r="D17" s="44"/>
      <c r="E17" s="49"/>
      <c r="F17" s="19">
        <f t="shared" si="2"/>
        <v>0</v>
      </c>
      <c r="G17" s="88"/>
      <c r="H17" s="88"/>
      <c r="I17" s="1"/>
      <c r="J17" s="2"/>
    </row>
    <row r="18" spans="1:10" s="12" customFormat="1" ht="14.25" x14ac:dyDescent="0.2">
      <c r="A18" s="64">
        <f t="shared" si="1"/>
        <v>45245</v>
      </c>
      <c r="B18" s="69">
        <f t="shared" si="0"/>
        <v>45245</v>
      </c>
      <c r="C18" s="43"/>
      <c r="D18" s="44"/>
      <c r="E18" s="49"/>
      <c r="F18" s="19">
        <f t="shared" si="2"/>
        <v>0</v>
      </c>
      <c r="G18" s="88"/>
      <c r="H18" s="88"/>
      <c r="I18" s="1"/>
      <c r="J18" s="2"/>
    </row>
    <row r="19" spans="1:10" s="12" customFormat="1" ht="14.25" x14ac:dyDescent="0.2">
      <c r="A19" s="64">
        <f t="shared" si="1"/>
        <v>45246</v>
      </c>
      <c r="B19" s="69">
        <f t="shared" si="0"/>
        <v>45246</v>
      </c>
      <c r="C19" s="43"/>
      <c r="D19" s="44"/>
      <c r="E19" s="49"/>
      <c r="F19" s="19">
        <f t="shared" si="2"/>
        <v>0</v>
      </c>
      <c r="G19" s="88"/>
      <c r="H19" s="88"/>
      <c r="I19" s="1"/>
      <c r="J19" s="2"/>
    </row>
    <row r="20" spans="1:10" s="12" customFormat="1" ht="14.25" x14ac:dyDescent="0.2">
      <c r="A20" s="64">
        <f t="shared" si="1"/>
        <v>45247</v>
      </c>
      <c r="B20" s="69">
        <f t="shared" si="0"/>
        <v>45247</v>
      </c>
      <c r="C20" s="43"/>
      <c r="D20" s="44"/>
      <c r="E20" s="49"/>
      <c r="F20" s="19">
        <f t="shared" si="2"/>
        <v>0</v>
      </c>
      <c r="G20" s="88"/>
      <c r="H20" s="88"/>
      <c r="I20" s="1"/>
      <c r="J20" s="2"/>
    </row>
    <row r="21" spans="1:10" s="12" customFormat="1" ht="14.25" x14ac:dyDescent="0.2">
      <c r="A21" s="64">
        <f t="shared" si="1"/>
        <v>45248</v>
      </c>
      <c r="B21" s="69">
        <f t="shared" si="0"/>
        <v>45248</v>
      </c>
      <c r="C21" s="43"/>
      <c r="D21" s="44"/>
      <c r="E21" s="49"/>
      <c r="F21" s="19">
        <f t="shared" si="2"/>
        <v>0</v>
      </c>
      <c r="G21" s="88"/>
      <c r="H21" s="88"/>
      <c r="I21" s="1"/>
      <c r="J21" s="2"/>
    </row>
    <row r="22" spans="1:10" s="12" customFormat="1" ht="14.25" x14ac:dyDescent="0.2">
      <c r="A22" s="64">
        <f t="shared" si="1"/>
        <v>45249</v>
      </c>
      <c r="B22" s="69">
        <f t="shared" si="0"/>
        <v>45249</v>
      </c>
      <c r="C22" s="43"/>
      <c r="D22" s="44"/>
      <c r="E22" s="49"/>
      <c r="F22" s="19">
        <f t="shared" si="2"/>
        <v>0</v>
      </c>
      <c r="G22" s="88"/>
      <c r="H22" s="88"/>
      <c r="I22" s="1"/>
      <c r="J22" s="2"/>
    </row>
    <row r="23" spans="1:10" s="12" customFormat="1" ht="14.25" x14ac:dyDescent="0.2">
      <c r="A23" s="64">
        <f t="shared" si="1"/>
        <v>45250</v>
      </c>
      <c r="B23" s="69">
        <f t="shared" si="0"/>
        <v>45250</v>
      </c>
      <c r="C23" s="43"/>
      <c r="D23" s="44"/>
      <c r="E23" s="49"/>
      <c r="F23" s="19">
        <f t="shared" si="2"/>
        <v>0</v>
      </c>
      <c r="G23" s="88"/>
      <c r="H23" s="88"/>
      <c r="I23" s="1"/>
      <c r="J23" s="2"/>
    </row>
    <row r="24" spans="1:10" s="12" customFormat="1" ht="14.25" x14ac:dyDescent="0.2">
      <c r="A24" s="64">
        <f t="shared" si="1"/>
        <v>45251</v>
      </c>
      <c r="B24" s="69">
        <f t="shared" si="0"/>
        <v>45251</v>
      </c>
      <c r="C24" s="43"/>
      <c r="D24" s="44"/>
      <c r="E24" s="49"/>
      <c r="F24" s="19">
        <f t="shared" si="2"/>
        <v>0</v>
      </c>
      <c r="G24" s="88"/>
      <c r="H24" s="88"/>
      <c r="I24" s="1"/>
      <c r="J24" s="2"/>
    </row>
    <row r="25" spans="1:10" s="12" customFormat="1" ht="14.25" x14ac:dyDescent="0.2">
      <c r="A25" s="64">
        <f t="shared" si="1"/>
        <v>45252</v>
      </c>
      <c r="B25" s="69">
        <f t="shared" si="0"/>
        <v>45252</v>
      </c>
      <c r="C25" s="43"/>
      <c r="D25" s="44"/>
      <c r="E25" s="49"/>
      <c r="F25" s="19">
        <f t="shared" si="2"/>
        <v>0</v>
      </c>
      <c r="G25" s="88"/>
      <c r="H25" s="88"/>
      <c r="I25" s="1"/>
      <c r="J25" s="2"/>
    </row>
    <row r="26" spans="1:10" s="12" customFormat="1" ht="14.25" x14ac:dyDescent="0.2">
      <c r="A26" s="64">
        <f t="shared" si="1"/>
        <v>45253</v>
      </c>
      <c r="B26" s="69">
        <f t="shared" si="0"/>
        <v>45253</v>
      </c>
      <c r="C26" s="43"/>
      <c r="D26" s="44"/>
      <c r="E26" s="49"/>
      <c r="F26" s="19">
        <f t="shared" si="2"/>
        <v>0</v>
      </c>
      <c r="G26" s="88"/>
      <c r="H26" s="88"/>
      <c r="I26" s="1"/>
      <c r="J26" s="2"/>
    </row>
    <row r="27" spans="1:10" s="12" customFormat="1" ht="14.25" x14ac:dyDescent="0.2">
      <c r="A27" s="64">
        <f t="shared" si="1"/>
        <v>45254</v>
      </c>
      <c r="B27" s="69">
        <f t="shared" si="0"/>
        <v>45254</v>
      </c>
      <c r="C27" s="43"/>
      <c r="D27" s="44"/>
      <c r="E27" s="49"/>
      <c r="F27" s="19">
        <f t="shared" si="2"/>
        <v>0</v>
      </c>
      <c r="G27" s="88"/>
      <c r="H27" s="88"/>
      <c r="I27" s="1"/>
      <c r="J27" s="2"/>
    </row>
    <row r="28" spans="1:10" s="12" customFormat="1" ht="14.25" x14ac:dyDescent="0.2">
      <c r="A28" s="64">
        <f t="shared" si="1"/>
        <v>45255</v>
      </c>
      <c r="B28" s="69">
        <f t="shared" si="0"/>
        <v>45255</v>
      </c>
      <c r="C28" s="43"/>
      <c r="D28" s="44"/>
      <c r="E28" s="49"/>
      <c r="F28" s="19">
        <f t="shared" si="2"/>
        <v>0</v>
      </c>
      <c r="G28" s="88"/>
      <c r="H28" s="88"/>
      <c r="I28" s="1"/>
      <c r="J28" s="2"/>
    </row>
    <row r="29" spans="1:10" s="12" customFormat="1" ht="14.25" x14ac:dyDescent="0.2">
      <c r="A29" s="64">
        <f t="shared" si="1"/>
        <v>45256</v>
      </c>
      <c r="B29" s="69">
        <f t="shared" si="0"/>
        <v>45256</v>
      </c>
      <c r="C29" s="43"/>
      <c r="D29" s="44"/>
      <c r="E29" s="49"/>
      <c r="F29" s="19">
        <f t="shared" si="2"/>
        <v>0</v>
      </c>
      <c r="G29" s="88"/>
      <c r="H29" s="88"/>
      <c r="I29" s="1"/>
      <c r="J29" s="2"/>
    </row>
    <row r="30" spans="1:10" s="12" customFormat="1" ht="14.25" x14ac:dyDescent="0.2">
      <c r="A30" s="64">
        <f t="shared" si="1"/>
        <v>45257</v>
      </c>
      <c r="B30" s="69">
        <f t="shared" si="0"/>
        <v>45257</v>
      </c>
      <c r="C30" s="43"/>
      <c r="D30" s="44"/>
      <c r="E30" s="49"/>
      <c r="F30" s="19">
        <f t="shared" si="2"/>
        <v>0</v>
      </c>
      <c r="G30" s="88"/>
      <c r="H30" s="88"/>
      <c r="I30" s="1"/>
      <c r="J30" s="2"/>
    </row>
    <row r="31" spans="1:10" s="12" customFormat="1" ht="14.25" x14ac:dyDescent="0.2">
      <c r="A31" s="64">
        <f t="shared" si="1"/>
        <v>45258</v>
      </c>
      <c r="B31" s="69">
        <f t="shared" si="0"/>
        <v>45258</v>
      </c>
      <c r="C31" s="43"/>
      <c r="D31" s="44"/>
      <c r="E31" s="49"/>
      <c r="F31" s="19">
        <f t="shared" si="2"/>
        <v>0</v>
      </c>
      <c r="G31" s="88"/>
      <c r="H31" s="88"/>
      <c r="I31" s="1"/>
      <c r="J31" s="2"/>
    </row>
    <row r="32" spans="1:10" s="12" customFormat="1" ht="14.25" x14ac:dyDescent="0.2">
      <c r="A32" s="64">
        <f t="shared" si="1"/>
        <v>45259</v>
      </c>
      <c r="B32" s="69">
        <f t="shared" si="0"/>
        <v>45259</v>
      </c>
      <c r="C32" s="43"/>
      <c r="D32" s="44"/>
      <c r="E32" s="49"/>
      <c r="F32" s="19">
        <f t="shared" si="2"/>
        <v>0</v>
      </c>
      <c r="G32" s="88"/>
      <c r="H32" s="88"/>
      <c r="I32" s="1"/>
      <c r="J32" s="2"/>
    </row>
    <row r="33" spans="1:11" s="12" customFormat="1" ht="14.25" x14ac:dyDescent="0.2">
      <c r="A33" s="64">
        <f t="shared" si="1"/>
        <v>45260</v>
      </c>
      <c r="B33" s="69">
        <f t="shared" si="0"/>
        <v>45260</v>
      </c>
      <c r="C33" s="43"/>
      <c r="D33" s="44"/>
      <c r="E33" s="49"/>
      <c r="F33" s="19">
        <f t="shared" si="2"/>
        <v>0</v>
      </c>
      <c r="G33" s="88"/>
      <c r="H33" s="88"/>
      <c r="I33" s="1"/>
      <c r="J33" s="2"/>
    </row>
    <row r="34" spans="1:11" s="12" customFormat="1" ht="14.25" x14ac:dyDescent="0.2">
      <c r="A34" s="64"/>
      <c r="B34" s="69"/>
      <c r="C34" s="45"/>
      <c r="D34" s="46"/>
      <c r="E34" s="53"/>
      <c r="F34" s="72">
        <f>E34*0.75</f>
        <v>0</v>
      </c>
      <c r="G34" s="72"/>
      <c r="H34" s="38"/>
      <c r="I34" s="52"/>
      <c r="J34" s="54"/>
    </row>
    <row r="35" spans="1:11" s="12" customFormat="1" ht="15" x14ac:dyDescent="0.2">
      <c r="A35" s="51" t="str">
        <f>IF(Übersicht!G5&gt;0,"Wegzeit in Lektionen","")</f>
        <v/>
      </c>
      <c r="B35" s="67"/>
      <c r="C35" s="45"/>
      <c r="D35" s="46"/>
      <c r="E35" s="50" t="str">
        <f>IF(A35="","",Übersicht!G5 * Übersicht!C8 / 12)</f>
        <v/>
      </c>
      <c r="F35" s="39"/>
      <c r="G35" s="40"/>
      <c r="H35" s="40"/>
      <c r="I35" s="40"/>
      <c r="J35" s="41"/>
    </row>
    <row r="36" spans="1:11" s="12" customFormat="1" ht="15" x14ac:dyDescent="0.2">
      <c r="A36" s="55" t="str">
        <f>IF(Übersicht!C12&gt;0,"Gutschrift für Altersentlastung in Stunden","")</f>
        <v/>
      </c>
      <c r="B36" s="55"/>
      <c r="C36" s="45"/>
      <c r="D36" s="47"/>
      <c r="E36" s="48"/>
      <c r="F36" s="56" t="str">
        <f>IF($A$36="","",1930/12*0.85*Übersicht!$L$5)</f>
        <v/>
      </c>
      <c r="G36" s="42"/>
      <c r="H36" s="42"/>
      <c r="I36" s="1" t="str">
        <f>IF($A$36="","",1930/12*0.12*Übersicht!$L$5)</f>
        <v/>
      </c>
      <c r="J36" s="2" t="str">
        <f>IF($A$36="","",1930/12*0.03*Übersicht!$L$5)</f>
        <v/>
      </c>
    </row>
    <row r="37" spans="1:11" s="12" customFormat="1" ht="18.75" customHeight="1" thickBot="1" x14ac:dyDescent="0.3">
      <c r="A37" s="13" t="s">
        <v>15</v>
      </c>
      <c r="B37" s="68"/>
      <c r="C37" s="14"/>
      <c r="D37" s="14"/>
      <c r="E37" s="32">
        <f t="shared" ref="E37:J37" si="3">SUM(E4:E36)</f>
        <v>0</v>
      </c>
      <c r="F37" s="33">
        <f t="shared" si="3"/>
        <v>0</v>
      </c>
      <c r="G37" s="33">
        <f t="shared" si="3"/>
        <v>0</v>
      </c>
      <c r="H37" s="34">
        <f t="shared" si="3"/>
        <v>0</v>
      </c>
      <c r="I37" s="35">
        <f t="shared" si="3"/>
        <v>0</v>
      </c>
      <c r="J37" s="36">
        <f t="shared" si="3"/>
        <v>0</v>
      </c>
    </row>
    <row r="38" spans="1:11" ht="13.5" thickTop="1" x14ac:dyDescent="0.2">
      <c r="K38" s="7"/>
    </row>
    <row r="39" spans="1:11" ht="9.75" hidden="1" customHeight="1" x14ac:dyDescent="0.25">
      <c r="C39" s="17" t="s">
        <v>2</v>
      </c>
      <c r="D39" s="17"/>
      <c r="E39" s="17"/>
      <c r="F39" s="18"/>
      <c r="G39" s="18"/>
      <c r="H39" s="18"/>
      <c r="I39" s="18"/>
      <c r="K39" s="7"/>
    </row>
    <row r="40" spans="1:11" ht="9.75" hidden="1" customHeight="1" x14ac:dyDescent="0.2">
      <c r="C40" s="17" t="s">
        <v>3</v>
      </c>
      <c r="D40" s="17"/>
      <c r="E40" s="17"/>
      <c r="K40" s="7"/>
    </row>
    <row r="41" spans="1:11" ht="9.75" hidden="1" customHeight="1" x14ac:dyDescent="0.2">
      <c r="C41" s="17" t="s">
        <v>4</v>
      </c>
      <c r="D41" s="17"/>
      <c r="E41" s="17"/>
      <c r="K41" s="7"/>
    </row>
    <row r="42" spans="1:11" ht="9.75" hidden="1" customHeight="1" x14ac:dyDescent="0.2">
      <c r="C42" s="17" t="s">
        <v>5</v>
      </c>
      <c r="D42" s="17"/>
      <c r="E42" s="17"/>
      <c r="K42" s="7"/>
    </row>
    <row r="43" spans="1:11" x14ac:dyDescent="0.2">
      <c r="K43" s="7"/>
    </row>
    <row r="44" spans="1:11" x14ac:dyDescent="0.2">
      <c r="K44" s="7"/>
    </row>
    <row r="45" spans="1:11" x14ac:dyDescent="0.2">
      <c r="K45" s="7"/>
    </row>
    <row r="46" spans="1:11" x14ac:dyDescent="0.2">
      <c r="K46" s="7"/>
    </row>
    <row r="47" spans="1:11" x14ac:dyDescent="0.2">
      <c r="K47" s="7"/>
    </row>
    <row r="48" spans="1:11" x14ac:dyDescent="0.2">
      <c r="K48" s="7"/>
    </row>
    <row r="49" spans="11:11" x14ac:dyDescent="0.2">
      <c r="K49" s="7"/>
    </row>
    <row r="50" spans="11:11" x14ac:dyDescent="0.2">
      <c r="K50" s="7"/>
    </row>
    <row r="51" spans="11:11" x14ac:dyDescent="0.2">
      <c r="K51" s="7"/>
    </row>
    <row r="52" spans="11:11" x14ac:dyDescent="0.2">
      <c r="K52" s="7"/>
    </row>
    <row r="53" spans="11:11" x14ac:dyDescent="0.2">
      <c r="K53" s="7"/>
    </row>
    <row r="54" spans="11:11" x14ac:dyDescent="0.2">
      <c r="K54" s="7"/>
    </row>
    <row r="55" spans="11:11" x14ac:dyDescent="0.2">
      <c r="K55" s="7"/>
    </row>
    <row r="56" spans="11:11" x14ac:dyDescent="0.2">
      <c r="K56" s="7"/>
    </row>
    <row r="57" spans="11:11" x14ac:dyDescent="0.2">
      <c r="K57" s="7"/>
    </row>
    <row r="58" spans="11:11" x14ac:dyDescent="0.2">
      <c r="K58" s="7"/>
    </row>
    <row r="59" spans="11:11" x14ac:dyDescent="0.2">
      <c r="K59" s="7"/>
    </row>
    <row r="60" spans="11:11" x14ac:dyDescent="0.2">
      <c r="K60" s="7"/>
    </row>
    <row r="61" spans="11:11" x14ac:dyDescent="0.2">
      <c r="K61" s="7"/>
    </row>
    <row r="62" spans="11:11" x14ac:dyDescent="0.2">
      <c r="K62" s="7"/>
    </row>
    <row r="63" spans="11:11" x14ac:dyDescent="0.2">
      <c r="K63" s="7"/>
    </row>
    <row r="64" spans="11:11" x14ac:dyDescent="0.2">
      <c r="K64" s="7"/>
    </row>
    <row r="65" spans="11:11" x14ac:dyDescent="0.2">
      <c r="K65" s="7"/>
    </row>
    <row r="66" spans="11:11" x14ac:dyDescent="0.2">
      <c r="K66" s="7"/>
    </row>
    <row r="67" spans="11:11" x14ac:dyDescent="0.2">
      <c r="K67" s="7"/>
    </row>
    <row r="68" spans="11:11" x14ac:dyDescent="0.2">
      <c r="K68" s="7"/>
    </row>
    <row r="69" spans="11:11" x14ac:dyDescent="0.2">
      <c r="K69" s="7"/>
    </row>
    <row r="70" spans="11:11" x14ac:dyDescent="0.2">
      <c r="K70" s="7"/>
    </row>
    <row r="71" spans="11:11" x14ac:dyDescent="0.2">
      <c r="K71" s="7"/>
    </row>
    <row r="72" spans="11:11" x14ac:dyDescent="0.2">
      <c r="K72" s="7"/>
    </row>
    <row r="73" spans="11:11" x14ac:dyDescent="0.2">
      <c r="K73" s="7"/>
    </row>
    <row r="74" spans="11:11" x14ac:dyDescent="0.2">
      <c r="K74" s="7"/>
    </row>
    <row r="75" spans="11:11" x14ac:dyDescent="0.2">
      <c r="K75" s="7"/>
    </row>
    <row r="76" spans="11:11" x14ac:dyDescent="0.2">
      <c r="K76" s="7"/>
    </row>
    <row r="77" spans="11:11" x14ac:dyDescent="0.2">
      <c r="K77" s="7"/>
    </row>
    <row r="78" spans="11:11" x14ac:dyDescent="0.2">
      <c r="K78" s="7"/>
    </row>
    <row r="79" spans="11:11" x14ac:dyDescent="0.2">
      <c r="K79" s="7"/>
    </row>
    <row r="80" spans="11:11" x14ac:dyDescent="0.2">
      <c r="K80" s="7"/>
    </row>
    <row r="81" spans="11:11" x14ac:dyDescent="0.2">
      <c r="K81" s="7"/>
    </row>
    <row r="82" spans="11:11" x14ac:dyDescent="0.2">
      <c r="K82" s="7"/>
    </row>
    <row r="83" spans="11:11" x14ac:dyDescent="0.2">
      <c r="K83" s="7"/>
    </row>
    <row r="84" spans="11:11" x14ac:dyDescent="0.2">
      <c r="K84" s="7"/>
    </row>
    <row r="85" spans="11:11" x14ac:dyDescent="0.2">
      <c r="K85" s="7"/>
    </row>
    <row r="86" spans="11:11" x14ac:dyDescent="0.2">
      <c r="K86" s="7"/>
    </row>
    <row r="87" spans="11:11" x14ac:dyDescent="0.2">
      <c r="K87" s="7"/>
    </row>
    <row r="88" spans="11:11" x14ac:dyDescent="0.2">
      <c r="K88" s="7"/>
    </row>
    <row r="89" spans="11:11" x14ac:dyDescent="0.2">
      <c r="K89" s="7"/>
    </row>
    <row r="90" spans="11:11" x14ac:dyDescent="0.2">
      <c r="K90" s="7"/>
    </row>
    <row r="91" spans="11:11" x14ac:dyDescent="0.2">
      <c r="K91" s="7"/>
    </row>
    <row r="92" spans="11:11" x14ac:dyDescent="0.2">
      <c r="K92" s="7"/>
    </row>
    <row r="93" spans="11:11" x14ac:dyDescent="0.2">
      <c r="K93" s="7"/>
    </row>
    <row r="94" spans="11:11" x14ac:dyDescent="0.2">
      <c r="K94" s="7"/>
    </row>
    <row r="95" spans="11:11" x14ac:dyDescent="0.2">
      <c r="K95" s="7"/>
    </row>
    <row r="96" spans="11:11" x14ac:dyDescent="0.2">
      <c r="K96" s="7"/>
    </row>
    <row r="97" spans="11:11" x14ac:dyDescent="0.2">
      <c r="K97" s="7"/>
    </row>
    <row r="98" spans="11:11" x14ac:dyDescent="0.2">
      <c r="K98" s="7"/>
    </row>
    <row r="99" spans="11:11" x14ac:dyDescent="0.2">
      <c r="K99" s="7"/>
    </row>
    <row r="100" spans="11:11" x14ac:dyDescent="0.2">
      <c r="K100" s="7"/>
    </row>
    <row r="101" spans="11:11" x14ac:dyDescent="0.2">
      <c r="K101" s="7"/>
    </row>
    <row r="102" spans="11:11" x14ac:dyDescent="0.2">
      <c r="K102" s="7"/>
    </row>
    <row r="103" spans="11:11" x14ac:dyDescent="0.2">
      <c r="K103" s="7"/>
    </row>
    <row r="104" spans="11:11" x14ac:dyDescent="0.2">
      <c r="K104" s="7"/>
    </row>
    <row r="105" spans="11:11" x14ac:dyDescent="0.2">
      <c r="K105" s="7"/>
    </row>
    <row r="106" spans="11:11" x14ac:dyDescent="0.2">
      <c r="K106" s="7"/>
    </row>
    <row r="107" spans="11:11" x14ac:dyDescent="0.2">
      <c r="K107" s="7"/>
    </row>
    <row r="108" spans="11:11" x14ac:dyDescent="0.2">
      <c r="K108" s="7"/>
    </row>
    <row r="109" spans="11:11" x14ac:dyDescent="0.2">
      <c r="K109" s="7"/>
    </row>
    <row r="110" spans="11:11" x14ac:dyDescent="0.2">
      <c r="K110" s="7"/>
    </row>
    <row r="111" spans="11:11" x14ac:dyDescent="0.2">
      <c r="K111" s="7"/>
    </row>
    <row r="112" spans="11:11" x14ac:dyDescent="0.2">
      <c r="K112" s="7"/>
    </row>
    <row r="113" spans="11:11" x14ac:dyDescent="0.2">
      <c r="K113" s="7"/>
    </row>
    <row r="114" spans="11:11" x14ac:dyDescent="0.2">
      <c r="K114" s="7"/>
    </row>
    <row r="115" spans="11:11" x14ac:dyDescent="0.2">
      <c r="K115" s="7"/>
    </row>
    <row r="116" spans="11:11" x14ac:dyDescent="0.2">
      <c r="K116" s="7"/>
    </row>
    <row r="117" spans="11:11" x14ac:dyDescent="0.2">
      <c r="K117" s="7"/>
    </row>
    <row r="118" spans="11:11" x14ac:dyDescent="0.2">
      <c r="K118" s="7"/>
    </row>
    <row r="119" spans="11:11" x14ac:dyDescent="0.2">
      <c r="K119" s="7"/>
    </row>
    <row r="120" spans="11:11" x14ac:dyDescent="0.2">
      <c r="K120" s="7"/>
    </row>
    <row r="121" spans="11:11" x14ac:dyDescent="0.2">
      <c r="K121" s="7"/>
    </row>
    <row r="122" spans="11:11" x14ac:dyDescent="0.2">
      <c r="K122" s="7"/>
    </row>
    <row r="123" spans="11:11" x14ac:dyDescent="0.2">
      <c r="K123" s="7"/>
    </row>
    <row r="124" spans="11:11" x14ac:dyDescent="0.2">
      <c r="K124" s="7"/>
    </row>
    <row r="125" spans="11:11" x14ac:dyDescent="0.2">
      <c r="K125" s="7"/>
    </row>
    <row r="126" spans="11:11" x14ac:dyDescent="0.2">
      <c r="K126" s="7"/>
    </row>
    <row r="127" spans="11:11" x14ac:dyDescent="0.2">
      <c r="K127" s="7"/>
    </row>
    <row r="128" spans="11:11" x14ac:dyDescent="0.2">
      <c r="K128" s="7"/>
    </row>
    <row r="129" spans="11:11" x14ac:dyDescent="0.2">
      <c r="K129" s="7"/>
    </row>
    <row r="130" spans="11:11" x14ac:dyDescent="0.2">
      <c r="K130" s="7"/>
    </row>
    <row r="131" spans="11:11" x14ac:dyDescent="0.2">
      <c r="K131" s="7"/>
    </row>
    <row r="132" spans="11:11" x14ac:dyDescent="0.2">
      <c r="K132" s="7"/>
    </row>
    <row r="133" spans="11:11" x14ac:dyDescent="0.2">
      <c r="K133" s="7"/>
    </row>
    <row r="134" spans="11:11" x14ac:dyDescent="0.2">
      <c r="K134" s="7"/>
    </row>
    <row r="135" spans="11:11" x14ac:dyDescent="0.2">
      <c r="K135" s="7"/>
    </row>
    <row r="136" spans="11:11" x14ac:dyDescent="0.2">
      <c r="K136" s="7"/>
    </row>
    <row r="137" spans="11:11" x14ac:dyDescent="0.2">
      <c r="K137" s="7"/>
    </row>
    <row r="138" spans="11:11" x14ac:dyDescent="0.2">
      <c r="K138" s="7"/>
    </row>
    <row r="139" spans="11:11" x14ac:dyDescent="0.2">
      <c r="K139" s="7"/>
    </row>
    <row r="140" spans="11:11" x14ac:dyDescent="0.2">
      <c r="K140" s="7"/>
    </row>
    <row r="141" spans="11:11" x14ac:dyDescent="0.2">
      <c r="K141" s="7"/>
    </row>
    <row r="142" spans="11:11" x14ac:dyDescent="0.2">
      <c r="K142" s="7"/>
    </row>
    <row r="143" spans="11:11" x14ac:dyDescent="0.2">
      <c r="K143" s="7"/>
    </row>
    <row r="144" spans="11:11" x14ac:dyDescent="0.2">
      <c r="K144" s="7"/>
    </row>
    <row r="145" spans="11:11" x14ac:dyDescent="0.2">
      <c r="K145" s="7"/>
    </row>
    <row r="146" spans="11:11" x14ac:dyDescent="0.2">
      <c r="K146" s="7"/>
    </row>
    <row r="147" spans="11:11" x14ac:dyDescent="0.2">
      <c r="K147" s="7"/>
    </row>
    <row r="148" spans="11:11" x14ac:dyDescent="0.2">
      <c r="K148" s="7"/>
    </row>
    <row r="149" spans="11:11" x14ac:dyDescent="0.2">
      <c r="K149" s="7"/>
    </row>
    <row r="150" spans="11:11" x14ac:dyDescent="0.2">
      <c r="K150" s="7"/>
    </row>
    <row r="151" spans="11:11" x14ac:dyDescent="0.2">
      <c r="K151" s="7"/>
    </row>
    <row r="152" spans="11:11" x14ac:dyDescent="0.2">
      <c r="K152" s="7"/>
    </row>
    <row r="153" spans="11:11" x14ac:dyDescent="0.2">
      <c r="K153" s="7"/>
    </row>
    <row r="154" spans="11:11" x14ac:dyDescent="0.2">
      <c r="K154" s="7"/>
    </row>
    <row r="155" spans="11:11" x14ac:dyDescent="0.2">
      <c r="K155" s="7"/>
    </row>
    <row r="156" spans="11:11" x14ac:dyDescent="0.2">
      <c r="K156" s="7"/>
    </row>
    <row r="157" spans="11:11" x14ac:dyDescent="0.2">
      <c r="K157" s="7"/>
    </row>
    <row r="158" spans="11:11" x14ac:dyDescent="0.2">
      <c r="K158" s="7"/>
    </row>
    <row r="159" spans="11:11" x14ac:dyDescent="0.2">
      <c r="K159" s="7"/>
    </row>
    <row r="160" spans="11:11" x14ac:dyDescent="0.2">
      <c r="K160" s="7"/>
    </row>
    <row r="161" spans="11:11" x14ac:dyDescent="0.2">
      <c r="K161" s="7"/>
    </row>
    <row r="162" spans="11:11" x14ac:dyDescent="0.2">
      <c r="K162" s="7"/>
    </row>
    <row r="163" spans="11:11" x14ac:dyDescent="0.2">
      <c r="K163" s="7"/>
    </row>
    <row r="164" spans="11:11" x14ac:dyDescent="0.2">
      <c r="K164" s="7"/>
    </row>
    <row r="165" spans="11:11" x14ac:dyDescent="0.2">
      <c r="K165" s="7"/>
    </row>
    <row r="166" spans="11:11" x14ac:dyDescent="0.2">
      <c r="K166" s="7"/>
    </row>
    <row r="167" spans="11:11" x14ac:dyDescent="0.2">
      <c r="K167" s="7"/>
    </row>
    <row r="168" spans="11:11" x14ac:dyDescent="0.2">
      <c r="K168" s="7"/>
    </row>
    <row r="169" spans="11:11" x14ac:dyDescent="0.2">
      <c r="K169" s="7"/>
    </row>
    <row r="170" spans="11:11" x14ac:dyDescent="0.2">
      <c r="K170" s="7"/>
    </row>
    <row r="171" spans="11:11" x14ac:dyDescent="0.2">
      <c r="K171" s="7"/>
    </row>
    <row r="172" spans="11:11" x14ac:dyDescent="0.2">
      <c r="K172" s="7"/>
    </row>
    <row r="173" spans="11:11" x14ac:dyDescent="0.2">
      <c r="K173" s="7"/>
    </row>
    <row r="174" spans="11:11" x14ac:dyDescent="0.2">
      <c r="K174" s="7"/>
    </row>
    <row r="175" spans="11:11" x14ac:dyDescent="0.2">
      <c r="K175" s="7"/>
    </row>
    <row r="176" spans="11:11" x14ac:dyDescent="0.2">
      <c r="K176" s="7"/>
    </row>
    <row r="177" spans="11:11" x14ac:dyDescent="0.2">
      <c r="K177" s="7"/>
    </row>
    <row r="178" spans="11:11" x14ac:dyDescent="0.2">
      <c r="K178" s="7"/>
    </row>
    <row r="179" spans="11:11" x14ac:dyDescent="0.2">
      <c r="K179" s="7"/>
    </row>
    <row r="180" spans="11:11" x14ac:dyDescent="0.2">
      <c r="K180" s="7"/>
    </row>
    <row r="181" spans="11:11" x14ac:dyDescent="0.2">
      <c r="K181" s="7"/>
    </row>
    <row r="182" spans="11:11" x14ac:dyDescent="0.2">
      <c r="K182" s="7"/>
    </row>
    <row r="183" spans="11:11" x14ac:dyDescent="0.2">
      <c r="K183" s="7"/>
    </row>
    <row r="184" spans="11:11" x14ac:dyDescent="0.2">
      <c r="K184" s="7"/>
    </row>
    <row r="185" spans="11:11" x14ac:dyDescent="0.2">
      <c r="K185" s="7"/>
    </row>
    <row r="186" spans="11:11" x14ac:dyDescent="0.2">
      <c r="K186" s="7"/>
    </row>
    <row r="187" spans="11:11" x14ac:dyDescent="0.2">
      <c r="K187" s="7"/>
    </row>
    <row r="188" spans="11:11" x14ac:dyDescent="0.2">
      <c r="K188" s="7"/>
    </row>
    <row r="189" spans="11:11" x14ac:dyDescent="0.2">
      <c r="K189" s="7"/>
    </row>
    <row r="190" spans="11:11" x14ac:dyDescent="0.2">
      <c r="K190" s="7"/>
    </row>
    <row r="191" spans="11:11" x14ac:dyDescent="0.2">
      <c r="K191" s="7"/>
    </row>
    <row r="192" spans="11:11" x14ac:dyDescent="0.2">
      <c r="K192" s="7"/>
    </row>
    <row r="193" spans="11:11" x14ac:dyDescent="0.2">
      <c r="K193" s="7"/>
    </row>
    <row r="194" spans="11:11" x14ac:dyDescent="0.2">
      <c r="K194" s="7"/>
    </row>
    <row r="195" spans="11:11" x14ac:dyDescent="0.2">
      <c r="K195" s="7"/>
    </row>
    <row r="196" spans="11:11" x14ac:dyDescent="0.2">
      <c r="K196" s="7"/>
    </row>
    <row r="197" spans="11:11" x14ac:dyDescent="0.2">
      <c r="K197" s="7"/>
    </row>
    <row r="198" spans="11:11" x14ac:dyDescent="0.2">
      <c r="K198" s="7"/>
    </row>
    <row r="199" spans="11:11" x14ac:dyDescent="0.2">
      <c r="K199" s="7"/>
    </row>
    <row r="200" spans="11:11" x14ac:dyDescent="0.2">
      <c r="K200" s="7"/>
    </row>
    <row r="201" spans="11:11" x14ac:dyDescent="0.2">
      <c r="K201" s="7"/>
    </row>
    <row r="202" spans="11:11" x14ac:dyDescent="0.2">
      <c r="K202" s="7"/>
    </row>
    <row r="203" spans="11:11" x14ac:dyDescent="0.2">
      <c r="K203" s="7"/>
    </row>
    <row r="204" spans="11:11" x14ac:dyDescent="0.2">
      <c r="K204" s="7"/>
    </row>
    <row r="205" spans="11:11" x14ac:dyDescent="0.2">
      <c r="K205" s="7"/>
    </row>
    <row r="206" spans="11:11" x14ac:dyDescent="0.2">
      <c r="K206" s="7"/>
    </row>
    <row r="207" spans="11:11" x14ac:dyDescent="0.2">
      <c r="K207" s="7"/>
    </row>
    <row r="208" spans="11:11" x14ac:dyDescent="0.2">
      <c r="K208" s="7"/>
    </row>
    <row r="209" spans="11:11" x14ac:dyDescent="0.2">
      <c r="K209" s="7"/>
    </row>
    <row r="210" spans="11:11" x14ac:dyDescent="0.2">
      <c r="K210" s="7"/>
    </row>
    <row r="211" spans="11:11" x14ac:dyDescent="0.2">
      <c r="K211" s="7"/>
    </row>
    <row r="212" spans="11:11" x14ac:dyDescent="0.2">
      <c r="K212" s="7"/>
    </row>
    <row r="213" spans="11:11" x14ac:dyDescent="0.2">
      <c r="K213" s="7"/>
    </row>
    <row r="214" spans="11:11" x14ac:dyDescent="0.2">
      <c r="K214" s="7"/>
    </row>
    <row r="215" spans="11:11" x14ac:dyDescent="0.2">
      <c r="K215" s="7"/>
    </row>
    <row r="216" spans="11:11" x14ac:dyDescent="0.2">
      <c r="K216" s="7"/>
    </row>
    <row r="217" spans="11:11" x14ac:dyDescent="0.2">
      <c r="K217" s="7"/>
    </row>
    <row r="218" spans="11:11" x14ac:dyDescent="0.2">
      <c r="K218" s="7"/>
    </row>
    <row r="219" spans="11:11" x14ac:dyDescent="0.2">
      <c r="K219" s="7"/>
    </row>
    <row r="220" spans="11:11" x14ac:dyDescent="0.2">
      <c r="K220" s="7"/>
    </row>
    <row r="221" spans="11:11" x14ac:dyDescent="0.2">
      <c r="K221" s="7"/>
    </row>
    <row r="222" spans="11:11" x14ac:dyDescent="0.2">
      <c r="K222" s="7"/>
    </row>
    <row r="223" spans="11:11" x14ac:dyDescent="0.2">
      <c r="K223" s="7"/>
    </row>
    <row r="224" spans="11:11" x14ac:dyDescent="0.2">
      <c r="K224" s="7"/>
    </row>
    <row r="225" spans="11:11" x14ac:dyDescent="0.2">
      <c r="K225" s="7"/>
    </row>
    <row r="226" spans="11:11" x14ac:dyDescent="0.2">
      <c r="K226" s="7"/>
    </row>
    <row r="227" spans="11:11" x14ac:dyDescent="0.2">
      <c r="K227" s="7"/>
    </row>
    <row r="228" spans="11:11" x14ac:dyDescent="0.2">
      <c r="K228" s="7"/>
    </row>
    <row r="229" spans="11:11" x14ac:dyDescent="0.2">
      <c r="K229" s="7"/>
    </row>
    <row r="230" spans="11:11" x14ac:dyDescent="0.2">
      <c r="K230" s="7"/>
    </row>
    <row r="231" spans="11:11" x14ac:dyDescent="0.2">
      <c r="K231" s="7"/>
    </row>
    <row r="232" spans="11:11" x14ac:dyDescent="0.2">
      <c r="K232" s="7"/>
    </row>
    <row r="233" spans="11:11" x14ac:dyDescent="0.2">
      <c r="K233" s="7"/>
    </row>
    <row r="234" spans="11:11" x14ac:dyDescent="0.2">
      <c r="K234" s="7"/>
    </row>
    <row r="235" spans="11:11" x14ac:dyDescent="0.2">
      <c r="K235" s="7"/>
    </row>
    <row r="236" spans="11:11" x14ac:dyDescent="0.2">
      <c r="K236" s="7"/>
    </row>
    <row r="237" spans="11:11" x14ac:dyDescent="0.2">
      <c r="K237" s="7"/>
    </row>
    <row r="238" spans="11:11" x14ac:dyDescent="0.2">
      <c r="K238" s="7"/>
    </row>
    <row r="239" spans="11:11" x14ac:dyDescent="0.2">
      <c r="K239" s="7"/>
    </row>
    <row r="240" spans="11:11" x14ac:dyDescent="0.2">
      <c r="K240" s="7"/>
    </row>
    <row r="241" spans="11:11" x14ac:dyDescent="0.2">
      <c r="K241" s="7"/>
    </row>
    <row r="242" spans="11:11" x14ac:dyDescent="0.2">
      <c r="K242" s="7"/>
    </row>
    <row r="243" spans="11:11" x14ac:dyDescent="0.2">
      <c r="K243" s="7"/>
    </row>
    <row r="244" spans="11:11" x14ac:dyDescent="0.2">
      <c r="K244" s="7"/>
    </row>
    <row r="245" spans="11:11" x14ac:dyDescent="0.2">
      <c r="K245" s="7"/>
    </row>
    <row r="246" spans="11:11" x14ac:dyDescent="0.2">
      <c r="K246" s="7"/>
    </row>
    <row r="247" spans="11:11" x14ac:dyDescent="0.2">
      <c r="K247" s="7"/>
    </row>
    <row r="248" spans="11:11" x14ac:dyDescent="0.2">
      <c r="K248" s="7"/>
    </row>
    <row r="249" spans="11:11" x14ac:dyDescent="0.2">
      <c r="K249" s="7"/>
    </row>
    <row r="250" spans="11:11" x14ac:dyDescent="0.2">
      <c r="K250" s="7"/>
    </row>
    <row r="251" spans="11:11" x14ac:dyDescent="0.2">
      <c r="K251" s="7"/>
    </row>
    <row r="252" spans="11:11" x14ac:dyDescent="0.2">
      <c r="K252" s="7"/>
    </row>
    <row r="253" spans="11:11" x14ac:dyDescent="0.2">
      <c r="K253" s="7"/>
    </row>
    <row r="254" spans="11:11" x14ac:dyDescent="0.2">
      <c r="K254" s="7"/>
    </row>
    <row r="255" spans="11:11" x14ac:dyDescent="0.2">
      <c r="K255" s="7"/>
    </row>
    <row r="256" spans="11:11" x14ac:dyDescent="0.2">
      <c r="K256" s="7"/>
    </row>
    <row r="257" spans="11:11" x14ac:dyDescent="0.2">
      <c r="K257" s="7"/>
    </row>
    <row r="258" spans="11:11" x14ac:dyDescent="0.2">
      <c r="K258" s="7"/>
    </row>
    <row r="259" spans="11:11" x14ac:dyDescent="0.2">
      <c r="K259" s="7"/>
    </row>
    <row r="260" spans="11:11" x14ac:dyDescent="0.2">
      <c r="K260" s="7"/>
    </row>
    <row r="261" spans="11:11" x14ac:dyDescent="0.2">
      <c r="K261" s="7"/>
    </row>
    <row r="262" spans="11:11" x14ac:dyDescent="0.2">
      <c r="K262" s="7"/>
    </row>
    <row r="263" spans="11:11" x14ac:dyDescent="0.2">
      <c r="K263" s="7"/>
    </row>
    <row r="264" spans="11:11" x14ac:dyDescent="0.2">
      <c r="K264" s="7"/>
    </row>
    <row r="265" spans="11:11" x14ac:dyDescent="0.2">
      <c r="K265" s="7"/>
    </row>
    <row r="266" spans="11:11" x14ac:dyDescent="0.2">
      <c r="K266" s="7"/>
    </row>
    <row r="267" spans="11:11" x14ac:dyDescent="0.2">
      <c r="K267" s="7"/>
    </row>
    <row r="268" spans="11:11" x14ac:dyDescent="0.2">
      <c r="K268" s="7"/>
    </row>
    <row r="269" spans="11:11" x14ac:dyDescent="0.2">
      <c r="K269" s="7"/>
    </row>
    <row r="270" spans="11:11" x14ac:dyDescent="0.2">
      <c r="K270" s="7"/>
    </row>
    <row r="271" spans="11:11" x14ac:dyDescent="0.2">
      <c r="K271" s="7"/>
    </row>
    <row r="272" spans="11:11" x14ac:dyDescent="0.2">
      <c r="K272" s="7"/>
    </row>
    <row r="273" spans="11:11" x14ac:dyDescent="0.2">
      <c r="K273" s="7"/>
    </row>
    <row r="274" spans="11:11" x14ac:dyDescent="0.2">
      <c r="K274" s="7"/>
    </row>
    <row r="275" spans="11:11" x14ac:dyDescent="0.2">
      <c r="K275" s="7"/>
    </row>
    <row r="276" spans="11:11" x14ac:dyDescent="0.2">
      <c r="K276" s="7"/>
    </row>
    <row r="277" spans="11:11" x14ac:dyDescent="0.2">
      <c r="K277" s="7"/>
    </row>
    <row r="278" spans="11:11" x14ac:dyDescent="0.2">
      <c r="K278" s="7"/>
    </row>
    <row r="279" spans="11:11" x14ac:dyDescent="0.2">
      <c r="K279" s="7"/>
    </row>
    <row r="280" spans="11:11" x14ac:dyDescent="0.2">
      <c r="K280" s="7"/>
    </row>
    <row r="281" spans="11:11" x14ac:dyDescent="0.2">
      <c r="K281" s="7"/>
    </row>
    <row r="282" spans="11:11" x14ac:dyDescent="0.2">
      <c r="K282" s="7"/>
    </row>
    <row r="283" spans="11:11" x14ac:dyDescent="0.2">
      <c r="K283" s="7"/>
    </row>
    <row r="284" spans="11:11" x14ac:dyDescent="0.2">
      <c r="K284" s="7"/>
    </row>
    <row r="285" spans="11:11" x14ac:dyDescent="0.2">
      <c r="K285" s="7"/>
    </row>
    <row r="286" spans="11:11" x14ac:dyDescent="0.2">
      <c r="K286" s="7"/>
    </row>
    <row r="287" spans="11:11" x14ac:dyDescent="0.2">
      <c r="K287" s="7"/>
    </row>
    <row r="288" spans="11:11" x14ac:dyDescent="0.2">
      <c r="K288" s="7"/>
    </row>
    <row r="289" spans="11:11" x14ac:dyDescent="0.2">
      <c r="K289" s="7"/>
    </row>
    <row r="290" spans="11:11" x14ac:dyDescent="0.2">
      <c r="K290" s="7"/>
    </row>
    <row r="291" spans="11:11" x14ac:dyDescent="0.2">
      <c r="K291" s="7"/>
    </row>
    <row r="292" spans="11:11" x14ac:dyDescent="0.2">
      <c r="K292" s="7"/>
    </row>
    <row r="293" spans="11:11" x14ac:dyDescent="0.2">
      <c r="K293" s="7"/>
    </row>
    <row r="294" spans="11:11" x14ac:dyDescent="0.2">
      <c r="K294" s="7"/>
    </row>
    <row r="295" spans="11:11" x14ac:dyDescent="0.2">
      <c r="K295" s="7"/>
    </row>
    <row r="296" spans="11:11" x14ac:dyDescent="0.2">
      <c r="K296" s="7"/>
    </row>
    <row r="297" spans="11:11" x14ac:dyDescent="0.2">
      <c r="K297" s="7"/>
    </row>
    <row r="298" spans="11:11" x14ac:dyDescent="0.2">
      <c r="K298" s="7"/>
    </row>
    <row r="299" spans="11:11" x14ac:dyDescent="0.2">
      <c r="K299" s="7"/>
    </row>
    <row r="300" spans="11:11" x14ac:dyDescent="0.2">
      <c r="K300" s="7"/>
    </row>
    <row r="301" spans="11:11" x14ac:dyDescent="0.2">
      <c r="K301" s="7"/>
    </row>
    <row r="302" spans="11:11" x14ac:dyDescent="0.2">
      <c r="K302" s="7"/>
    </row>
    <row r="303" spans="11:11" x14ac:dyDescent="0.2">
      <c r="K303" s="7"/>
    </row>
    <row r="304" spans="11:11" x14ac:dyDescent="0.2">
      <c r="K304" s="7"/>
    </row>
    <row r="305" spans="11:11" x14ac:dyDescent="0.2">
      <c r="K305" s="7"/>
    </row>
    <row r="306" spans="11:11" x14ac:dyDescent="0.2">
      <c r="K306" s="7"/>
    </row>
    <row r="307" spans="11:11" x14ac:dyDescent="0.2">
      <c r="K307" s="7"/>
    </row>
    <row r="308" spans="11:11" x14ac:dyDescent="0.2">
      <c r="K308" s="7"/>
    </row>
    <row r="309" spans="11:11" x14ac:dyDescent="0.2">
      <c r="K309" s="7"/>
    </row>
    <row r="310" spans="11:11" x14ac:dyDescent="0.2">
      <c r="K310" s="7"/>
    </row>
    <row r="311" spans="11:11" x14ac:dyDescent="0.2">
      <c r="K311" s="7"/>
    </row>
    <row r="312" spans="11:11" x14ac:dyDescent="0.2">
      <c r="K312" s="7"/>
    </row>
    <row r="313" spans="11:11" x14ac:dyDescent="0.2">
      <c r="K313" s="7"/>
    </row>
    <row r="314" spans="11:11" x14ac:dyDescent="0.2">
      <c r="K314" s="7"/>
    </row>
    <row r="315" spans="11:11" x14ac:dyDescent="0.2">
      <c r="K315" s="7"/>
    </row>
    <row r="316" spans="11:11" x14ac:dyDescent="0.2">
      <c r="K316" s="7"/>
    </row>
    <row r="317" spans="11:11" x14ac:dyDescent="0.2">
      <c r="K317" s="7"/>
    </row>
    <row r="318" spans="11:11" x14ac:dyDescent="0.2">
      <c r="K318" s="7"/>
    </row>
    <row r="319" spans="11:11" x14ac:dyDescent="0.2">
      <c r="K319" s="7"/>
    </row>
    <row r="320" spans="11:11" x14ac:dyDescent="0.2">
      <c r="K320" s="7"/>
    </row>
    <row r="321" spans="11:11" x14ac:dyDescent="0.2">
      <c r="K321" s="7"/>
    </row>
    <row r="322" spans="11:11" x14ac:dyDescent="0.2">
      <c r="K322" s="7"/>
    </row>
    <row r="323" spans="11:11" x14ac:dyDescent="0.2">
      <c r="K323" s="7"/>
    </row>
    <row r="324" spans="11:11" x14ac:dyDescent="0.2">
      <c r="K324" s="7"/>
    </row>
    <row r="325" spans="11:11" x14ac:dyDescent="0.2">
      <c r="K325" s="7"/>
    </row>
    <row r="326" spans="11:11" x14ac:dyDescent="0.2">
      <c r="K326" s="7"/>
    </row>
    <row r="327" spans="11:11" x14ac:dyDescent="0.2">
      <c r="K327" s="7"/>
    </row>
    <row r="328" spans="11:11" x14ac:dyDescent="0.2">
      <c r="K328" s="7"/>
    </row>
    <row r="329" spans="11:11" x14ac:dyDescent="0.2">
      <c r="K329" s="7"/>
    </row>
    <row r="330" spans="11:11" x14ac:dyDescent="0.2">
      <c r="K330" s="7"/>
    </row>
    <row r="331" spans="11:11" x14ac:dyDescent="0.2">
      <c r="K331" s="7"/>
    </row>
    <row r="332" spans="11:11" x14ac:dyDescent="0.2">
      <c r="K332" s="7"/>
    </row>
    <row r="333" spans="11:11" x14ac:dyDescent="0.2">
      <c r="K333" s="7"/>
    </row>
    <row r="334" spans="11:11" x14ac:dyDescent="0.2">
      <c r="K334" s="7"/>
    </row>
    <row r="335" spans="11:11" x14ac:dyDescent="0.2">
      <c r="K335" s="7"/>
    </row>
    <row r="336" spans="11:11" x14ac:dyDescent="0.2">
      <c r="K336" s="7"/>
    </row>
    <row r="337" spans="11:11" x14ac:dyDescent="0.2">
      <c r="K337" s="7"/>
    </row>
    <row r="338" spans="11:11" x14ac:dyDescent="0.2">
      <c r="K338" s="7"/>
    </row>
    <row r="339" spans="11:11" x14ac:dyDescent="0.2">
      <c r="K339" s="7"/>
    </row>
    <row r="340" spans="11:11" x14ac:dyDescent="0.2">
      <c r="K340" s="7"/>
    </row>
    <row r="341" spans="11:11" x14ac:dyDescent="0.2">
      <c r="K341" s="7"/>
    </row>
    <row r="342" spans="11:11" x14ac:dyDescent="0.2">
      <c r="K342" s="7"/>
    </row>
    <row r="343" spans="11:11" x14ac:dyDescent="0.2">
      <c r="K343" s="7"/>
    </row>
    <row r="344" spans="11:11" x14ac:dyDescent="0.2">
      <c r="K344" s="7"/>
    </row>
    <row r="345" spans="11:11" x14ac:dyDescent="0.2">
      <c r="K345" s="7"/>
    </row>
    <row r="346" spans="11:11" x14ac:dyDescent="0.2">
      <c r="K346" s="7"/>
    </row>
    <row r="347" spans="11:11" x14ac:dyDescent="0.2">
      <c r="K347" s="7"/>
    </row>
    <row r="348" spans="11:11" x14ac:dyDescent="0.2">
      <c r="K348" s="7"/>
    </row>
    <row r="349" spans="11:11" x14ac:dyDescent="0.2">
      <c r="K349" s="7"/>
    </row>
    <row r="350" spans="11:11" x14ac:dyDescent="0.2">
      <c r="K350" s="7"/>
    </row>
    <row r="351" spans="11:11" x14ac:dyDescent="0.2">
      <c r="K351" s="7"/>
    </row>
    <row r="352" spans="11:11" x14ac:dyDescent="0.2">
      <c r="K352" s="7"/>
    </row>
    <row r="353" spans="11:11" x14ac:dyDescent="0.2">
      <c r="K353" s="7"/>
    </row>
    <row r="354" spans="11:11" x14ac:dyDescent="0.2">
      <c r="K354" s="7"/>
    </row>
    <row r="355" spans="11:11" x14ac:dyDescent="0.2">
      <c r="K355" s="7"/>
    </row>
    <row r="356" spans="11:11" x14ac:dyDescent="0.2">
      <c r="K356" s="7"/>
    </row>
    <row r="357" spans="11:11" x14ac:dyDescent="0.2">
      <c r="K357" s="7"/>
    </row>
    <row r="358" spans="11:11" x14ac:dyDescent="0.2">
      <c r="K358" s="7"/>
    </row>
    <row r="359" spans="11:11" x14ac:dyDescent="0.2">
      <c r="K359" s="7"/>
    </row>
    <row r="360" spans="11:11" x14ac:dyDescent="0.2">
      <c r="K360" s="7"/>
    </row>
    <row r="361" spans="11:11" x14ac:dyDescent="0.2">
      <c r="K361" s="7"/>
    </row>
    <row r="362" spans="11:11" x14ac:dyDescent="0.2">
      <c r="K362" s="7"/>
    </row>
    <row r="363" spans="11:11" x14ac:dyDescent="0.2">
      <c r="K363" s="7"/>
    </row>
    <row r="364" spans="11:11" x14ac:dyDescent="0.2">
      <c r="K364" s="7"/>
    </row>
    <row r="365" spans="11:11" x14ac:dyDescent="0.2">
      <c r="K365" s="7"/>
    </row>
    <row r="366" spans="11:11" x14ac:dyDescent="0.2">
      <c r="K366" s="7"/>
    </row>
    <row r="367" spans="11:11" x14ac:dyDescent="0.2">
      <c r="K367" s="7"/>
    </row>
    <row r="368" spans="11:11" x14ac:dyDescent="0.2">
      <c r="K368" s="7"/>
    </row>
    <row r="369" spans="11:11" x14ac:dyDescent="0.2">
      <c r="K369" s="7"/>
    </row>
    <row r="370" spans="11:11" x14ac:dyDescent="0.2">
      <c r="K370" s="7"/>
    </row>
    <row r="371" spans="11:11" x14ac:dyDescent="0.2">
      <c r="K371" s="7"/>
    </row>
    <row r="372" spans="11:11" x14ac:dyDescent="0.2">
      <c r="K372" s="7"/>
    </row>
    <row r="373" spans="11:11" x14ac:dyDescent="0.2">
      <c r="K373" s="7"/>
    </row>
    <row r="374" spans="11:11" x14ac:dyDescent="0.2">
      <c r="K374" s="7"/>
    </row>
    <row r="375" spans="11:11" x14ac:dyDescent="0.2">
      <c r="K375" s="7"/>
    </row>
    <row r="376" spans="11:11" x14ac:dyDescent="0.2">
      <c r="K376" s="7"/>
    </row>
    <row r="377" spans="11:11" x14ac:dyDescent="0.2">
      <c r="K377" s="7"/>
    </row>
    <row r="378" spans="11:11" x14ac:dyDescent="0.2">
      <c r="K378" s="7"/>
    </row>
    <row r="379" spans="11:11" x14ac:dyDescent="0.2">
      <c r="K379" s="7"/>
    </row>
    <row r="380" spans="11:11" x14ac:dyDescent="0.2">
      <c r="K380" s="7"/>
    </row>
    <row r="381" spans="11:11" x14ac:dyDescent="0.2">
      <c r="K381" s="7"/>
    </row>
    <row r="382" spans="11:11" x14ac:dyDescent="0.2">
      <c r="K382" s="7"/>
    </row>
    <row r="383" spans="11:11" x14ac:dyDescent="0.2">
      <c r="K383" s="7"/>
    </row>
    <row r="384" spans="11:11" x14ac:dyDescent="0.2">
      <c r="K384" s="7"/>
    </row>
    <row r="385" spans="11:11" x14ac:dyDescent="0.2">
      <c r="K385" s="7"/>
    </row>
    <row r="386" spans="11:11" x14ac:dyDescent="0.2">
      <c r="K386" s="7"/>
    </row>
    <row r="387" spans="11:11" x14ac:dyDescent="0.2">
      <c r="K387" s="7"/>
    </row>
    <row r="388" spans="11:11" x14ac:dyDescent="0.2">
      <c r="K388" s="7"/>
    </row>
    <row r="389" spans="11:11" x14ac:dyDescent="0.2">
      <c r="K389" s="7"/>
    </row>
    <row r="390" spans="11:11" x14ac:dyDescent="0.2">
      <c r="K390" s="7"/>
    </row>
    <row r="391" spans="11:11" x14ac:dyDescent="0.2">
      <c r="K391" s="7"/>
    </row>
    <row r="392" spans="11:11" x14ac:dyDescent="0.2">
      <c r="K392" s="7"/>
    </row>
    <row r="393" spans="11:11" x14ac:dyDescent="0.2">
      <c r="K393" s="7"/>
    </row>
    <row r="394" spans="11:11" x14ac:dyDescent="0.2">
      <c r="K394" s="7"/>
    </row>
    <row r="395" spans="11:11" x14ac:dyDescent="0.2">
      <c r="K395" s="7"/>
    </row>
    <row r="396" spans="11:11" x14ac:dyDescent="0.2">
      <c r="K396" s="7"/>
    </row>
    <row r="397" spans="11:11" x14ac:dyDescent="0.2">
      <c r="K397" s="7"/>
    </row>
    <row r="398" spans="11:11" x14ac:dyDescent="0.2">
      <c r="K398" s="7"/>
    </row>
    <row r="399" spans="11:11" x14ac:dyDescent="0.2">
      <c r="K399" s="7"/>
    </row>
    <row r="400" spans="11:11" x14ac:dyDescent="0.2">
      <c r="K400" s="7"/>
    </row>
    <row r="401" spans="11:11" x14ac:dyDescent="0.2">
      <c r="K401" s="7"/>
    </row>
    <row r="402" spans="11:11" x14ac:dyDescent="0.2">
      <c r="K402" s="7"/>
    </row>
    <row r="403" spans="11:11" x14ac:dyDescent="0.2">
      <c r="K403" s="7"/>
    </row>
    <row r="404" spans="11:11" x14ac:dyDescent="0.2">
      <c r="K404" s="7"/>
    </row>
    <row r="405" spans="11:11" x14ac:dyDescent="0.2">
      <c r="K405" s="7"/>
    </row>
    <row r="406" spans="11:11" x14ac:dyDescent="0.2">
      <c r="K406" s="7"/>
    </row>
    <row r="407" spans="11:11" x14ac:dyDescent="0.2">
      <c r="K407" s="7"/>
    </row>
    <row r="408" spans="11:11" x14ac:dyDescent="0.2">
      <c r="K408" s="7"/>
    </row>
    <row r="409" spans="11:11" x14ac:dyDescent="0.2">
      <c r="K409" s="7"/>
    </row>
    <row r="410" spans="11:11" x14ac:dyDescent="0.2">
      <c r="K410" s="7"/>
    </row>
    <row r="411" spans="11:11" x14ac:dyDescent="0.2">
      <c r="K411" s="7"/>
    </row>
    <row r="412" spans="11:11" x14ac:dyDescent="0.2">
      <c r="K412" s="7"/>
    </row>
    <row r="413" spans="11:11" x14ac:dyDescent="0.2">
      <c r="K413" s="7"/>
    </row>
    <row r="414" spans="11:11" x14ac:dyDescent="0.2">
      <c r="K414" s="7"/>
    </row>
    <row r="415" spans="11:11" x14ac:dyDescent="0.2">
      <c r="K415" s="7"/>
    </row>
    <row r="416" spans="11:11" x14ac:dyDescent="0.2">
      <c r="K416" s="7"/>
    </row>
    <row r="417" spans="11:11" x14ac:dyDescent="0.2">
      <c r="K417" s="7"/>
    </row>
    <row r="418" spans="11:11" x14ac:dyDescent="0.2">
      <c r="K418" s="7"/>
    </row>
    <row r="419" spans="11:11" x14ac:dyDescent="0.2">
      <c r="K419" s="7"/>
    </row>
    <row r="420" spans="11:11" x14ac:dyDescent="0.2">
      <c r="K420" s="7"/>
    </row>
    <row r="421" spans="11:11" x14ac:dyDescent="0.2">
      <c r="K421" s="7"/>
    </row>
    <row r="422" spans="11:11" x14ac:dyDescent="0.2">
      <c r="K422" s="7"/>
    </row>
    <row r="423" spans="11:11" x14ac:dyDescent="0.2">
      <c r="K423" s="7"/>
    </row>
    <row r="424" spans="11:11" x14ac:dyDescent="0.2">
      <c r="K424" s="7"/>
    </row>
    <row r="425" spans="11:11" x14ac:dyDescent="0.2">
      <c r="K425" s="7"/>
    </row>
    <row r="426" spans="11:11" x14ac:dyDescent="0.2">
      <c r="K426" s="7"/>
    </row>
    <row r="427" spans="11:11" x14ac:dyDescent="0.2">
      <c r="K427" s="7"/>
    </row>
    <row r="428" spans="11:11" x14ac:dyDescent="0.2">
      <c r="K428" s="7"/>
    </row>
    <row r="429" spans="11:11" x14ac:dyDescent="0.2">
      <c r="K429" s="7"/>
    </row>
    <row r="430" spans="11:11" x14ac:dyDescent="0.2">
      <c r="K430" s="7"/>
    </row>
    <row r="431" spans="11:11" x14ac:dyDescent="0.2">
      <c r="K431" s="7"/>
    </row>
    <row r="432" spans="11:11" x14ac:dyDescent="0.2">
      <c r="K432" s="7"/>
    </row>
    <row r="433" spans="11:11" x14ac:dyDescent="0.2">
      <c r="K433" s="7"/>
    </row>
    <row r="434" spans="11:11" x14ac:dyDescent="0.2">
      <c r="K434" s="7"/>
    </row>
    <row r="435" spans="11:11" x14ac:dyDescent="0.2">
      <c r="K435" s="7"/>
    </row>
    <row r="436" spans="11:11" x14ac:dyDescent="0.2">
      <c r="K436" s="7"/>
    </row>
    <row r="437" spans="11:11" x14ac:dyDescent="0.2">
      <c r="K437" s="7"/>
    </row>
    <row r="438" spans="11:11" x14ac:dyDescent="0.2">
      <c r="K438" s="7"/>
    </row>
    <row r="439" spans="11:11" x14ac:dyDescent="0.2">
      <c r="K439" s="7"/>
    </row>
    <row r="440" spans="11:11" x14ac:dyDescent="0.2">
      <c r="K440" s="7"/>
    </row>
    <row r="441" spans="11:11" x14ac:dyDescent="0.2">
      <c r="K441" s="7"/>
    </row>
    <row r="442" spans="11:11" x14ac:dyDescent="0.2">
      <c r="K442" s="7"/>
    </row>
    <row r="443" spans="11:11" x14ac:dyDescent="0.2">
      <c r="K443" s="7"/>
    </row>
    <row r="444" spans="11:11" x14ac:dyDescent="0.2">
      <c r="K444" s="7"/>
    </row>
    <row r="445" spans="11:11" x14ac:dyDescent="0.2">
      <c r="K445" s="7"/>
    </row>
    <row r="446" spans="11:11" x14ac:dyDescent="0.2">
      <c r="K446" s="7"/>
    </row>
    <row r="447" spans="11:11" x14ac:dyDescent="0.2">
      <c r="K447" s="7"/>
    </row>
    <row r="448" spans="11:11" x14ac:dyDescent="0.2">
      <c r="K448" s="7"/>
    </row>
    <row r="449" spans="11:11" x14ac:dyDescent="0.2">
      <c r="K449" s="7"/>
    </row>
    <row r="450" spans="11:11" x14ac:dyDescent="0.2">
      <c r="K450" s="7"/>
    </row>
    <row r="451" spans="11:11" x14ac:dyDescent="0.2">
      <c r="K451" s="7"/>
    </row>
    <row r="452" spans="11:11" x14ac:dyDescent="0.2">
      <c r="K452" s="7"/>
    </row>
    <row r="453" spans="11:11" x14ac:dyDescent="0.2">
      <c r="K453" s="7"/>
    </row>
    <row r="454" spans="11:11" x14ac:dyDescent="0.2">
      <c r="K454" s="7"/>
    </row>
    <row r="455" spans="11:11" x14ac:dyDescent="0.2">
      <c r="K455" s="7"/>
    </row>
    <row r="456" spans="11:11" x14ac:dyDescent="0.2">
      <c r="K456" s="7"/>
    </row>
    <row r="457" spans="11:11" x14ac:dyDescent="0.2">
      <c r="K457" s="7"/>
    </row>
    <row r="458" spans="11:11" x14ac:dyDescent="0.2">
      <c r="K458" s="7"/>
    </row>
    <row r="459" spans="11:11" x14ac:dyDescent="0.2">
      <c r="K459" s="7"/>
    </row>
    <row r="460" spans="11:11" x14ac:dyDescent="0.2">
      <c r="K460" s="7"/>
    </row>
    <row r="461" spans="11:11" x14ac:dyDescent="0.2">
      <c r="K461" s="7"/>
    </row>
    <row r="462" spans="11:11" x14ac:dyDescent="0.2">
      <c r="K462" s="7"/>
    </row>
    <row r="463" spans="11:11" x14ac:dyDescent="0.2">
      <c r="K463" s="7"/>
    </row>
    <row r="464" spans="11:11" x14ac:dyDescent="0.2">
      <c r="K464" s="7"/>
    </row>
    <row r="465" spans="11:11" x14ac:dyDescent="0.2">
      <c r="K465" s="7"/>
    </row>
    <row r="466" spans="11:11" x14ac:dyDescent="0.2">
      <c r="K466" s="7"/>
    </row>
    <row r="467" spans="11:11" x14ac:dyDescent="0.2">
      <c r="K467" s="7"/>
    </row>
    <row r="468" spans="11:11" x14ac:dyDescent="0.2">
      <c r="K468" s="7"/>
    </row>
    <row r="469" spans="11:11" x14ac:dyDescent="0.2">
      <c r="K469" s="7"/>
    </row>
    <row r="470" spans="11:11" x14ac:dyDescent="0.2">
      <c r="K470" s="7"/>
    </row>
    <row r="471" spans="11:11" x14ac:dyDescent="0.2">
      <c r="K471" s="7"/>
    </row>
    <row r="472" spans="11:11" x14ac:dyDescent="0.2">
      <c r="K472" s="7"/>
    </row>
    <row r="473" spans="11:11" x14ac:dyDescent="0.2">
      <c r="K473" s="7"/>
    </row>
    <row r="474" spans="11:11" x14ac:dyDescent="0.2">
      <c r="K474" s="7"/>
    </row>
    <row r="475" spans="11:11" x14ac:dyDescent="0.2">
      <c r="K475" s="7"/>
    </row>
    <row r="476" spans="11:11" x14ac:dyDescent="0.2">
      <c r="K476" s="7"/>
    </row>
    <row r="477" spans="11:11" x14ac:dyDescent="0.2">
      <c r="K477" s="7"/>
    </row>
    <row r="478" spans="11:11" x14ac:dyDescent="0.2">
      <c r="K478" s="7"/>
    </row>
    <row r="479" spans="11:11" x14ac:dyDescent="0.2">
      <c r="K479" s="7"/>
    </row>
    <row r="480" spans="11:11" x14ac:dyDescent="0.2">
      <c r="K480" s="7"/>
    </row>
    <row r="481" spans="11:11" x14ac:dyDescent="0.2">
      <c r="K481" s="7"/>
    </row>
    <row r="482" spans="11:11" x14ac:dyDescent="0.2">
      <c r="K482" s="7"/>
    </row>
    <row r="483" spans="11:11" x14ac:dyDescent="0.2">
      <c r="K483" s="7"/>
    </row>
    <row r="484" spans="11:11" x14ac:dyDescent="0.2">
      <c r="K484" s="7"/>
    </row>
    <row r="485" spans="11:11" x14ac:dyDescent="0.2">
      <c r="K485" s="7"/>
    </row>
    <row r="486" spans="11:11" x14ac:dyDescent="0.2">
      <c r="K486" s="7"/>
    </row>
    <row r="487" spans="11:11" x14ac:dyDescent="0.2">
      <c r="K487" s="7"/>
    </row>
    <row r="488" spans="11:11" x14ac:dyDescent="0.2">
      <c r="K488" s="7"/>
    </row>
    <row r="489" spans="11:11" x14ac:dyDescent="0.2">
      <c r="K489" s="7"/>
    </row>
    <row r="490" spans="11:11" x14ac:dyDescent="0.2">
      <c r="K490" s="7"/>
    </row>
    <row r="491" spans="11:11" x14ac:dyDescent="0.2">
      <c r="K491" s="7"/>
    </row>
    <row r="492" spans="11:11" x14ac:dyDescent="0.2">
      <c r="K492" s="7"/>
    </row>
    <row r="493" spans="11:11" x14ac:dyDescent="0.2">
      <c r="K493" s="7"/>
    </row>
    <row r="494" spans="11:11" x14ac:dyDescent="0.2">
      <c r="K494" s="7"/>
    </row>
    <row r="495" spans="11:11" x14ac:dyDescent="0.2">
      <c r="K495" s="7"/>
    </row>
    <row r="496" spans="11:11" x14ac:dyDescent="0.2">
      <c r="K496" s="7"/>
    </row>
    <row r="497" spans="11:11" x14ac:dyDescent="0.2">
      <c r="K497" s="7"/>
    </row>
    <row r="498" spans="11:11" x14ac:dyDescent="0.2">
      <c r="K498" s="7"/>
    </row>
    <row r="499" spans="11:11" x14ac:dyDescent="0.2">
      <c r="K499" s="7"/>
    </row>
    <row r="500" spans="11:11" x14ac:dyDescent="0.2">
      <c r="K500" s="7"/>
    </row>
    <row r="501" spans="11:11" x14ac:dyDescent="0.2">
      <c r="K501" s="7"/>
    </row>
    <row r="502" spans="11:11" x14ac:dyDescent="0.2">
      <c r="K502" s="7"/>
    </row>
    <row r="503" spans="11:11" x14ac:dyDescent="0.2">
      <c r="K503" s="7"/>
    </row>
    <row r="504" spans="11:11" x14ac:dyDescent="0.2">
      <c r="K504" s="7"/>
    </row>
    <row r="505" spans="11:11" x14ac:dyDescent="0.2">
      <c r="K505" s="7"/>
    </row>
    <row r="506" spans="11:11" x14ac:dyDescent="0.2">
      <c r="K506" s="7"/>
    </row>
    <row r="507" spans="11:11" x14ac:dyDescent="0.2">
      <c r="K507" s="7"/>
    </row>
    <row r="508" spans="11:11" x14ac:dyDescent="0.2">
      <c r="K508" s="7"/>
    </row>
    <row r="509" spans="11:11" x14ac:dyDescent="0.2">
      <c r="K509" s="7"/>
    </row>
    <row r="510" spans="11:11" x14ac:dyDescent="0.2">
      <c r="K510" s="7"/>
    </row>
    <row r="511" spans="11:11" x14ac:dyDescent="0.2">
      <c r="K511" s="7"/>
    </row>
    <row r="512" spans="11:11" x14ac:dyDescent="0.2">
      <c r="K512" s="7"/>
    </row>
    <row r="513" spans="11:11" x14ac:dyDescent="0.2">
      <c r="K513" s="7"/>
    </row>
    <row r="514" spans="11:11" x14ac:dyDescent="0.2">
      <c r="K514" s="7"/>
    </row>
    <row r="515" spans="11:11" x14ac:dyDescent="0.2">
      <c r="K515" s="7"/>
    </row>
    <row r="516" spans="11:11" x14ac:dyDescent="0.2">
      <c r="K516" s="7"/>
    </row>
    <row r="517" spans="11:11" x14ac:dyDescent="0.2">
      <c r="K517" s="7"/>
    </row>
    <row r="518" spans="11:11" x14ac:dyDescent="0.2">
      <c r="K518" s="7"/>
    </row>
    <row r="519" spans="11:11" x14ac:dyDescent="0.2">
      <c r="K519" s="7"/>
    </row>
    <row r="520" spans="11:11" x14ac:dyDescent="0.2">
      <c r="K520" s="7"/>
    </row>
    <row r="521" spans="11:11" x14ac:dyDescent="0.2">
      <c r="K521" s="7"/>
    </row>
    <row r="522" spans="11:11" x14ac:dyDescent="0.2">
      <c r="K522" s="7"/>
    </row>
    <row r="523" spans="11:11" x14ac:dyDescent="0.2">
      <c r="K523" s="7"/>
    </row>
    <row r="524" spans="11:11" x14ac:dyDescent="0.2">
      <c r="K524" s="7"/>
    </row>
    <row r="525" spans="11:11" x14ac:dyDescent="0.2">
      <c r="K525" s="7"/>
    </row>
    <row r="526" spans="11:11" x14ac:dyDescent="0.2">
      <c r="K526" s="7"/>
    </row>
    <row r="527" spans="11:11" x14ac:dyDescent="0.2">
      <c r="K527" s="7"/>
    </row>
    <row r="528" spans="11:11" x14ac:dyDescent="0.2">
      <c r="K528" s="7"/>
    </row>
    <row r="529" spans="11:11" x14ac:dyDescent="0.2">
      <c r="K529" s="7"/>
    </row>
    <row r="530" spans="11:11" x14ac:dyDescent="0.2">
      <c r="K530" s="7"/>
    </row>
    <row r="531" spans="11:11" x14ac:dyDescent="0.2">
      <c r="K531" s="7"/>
    </row>
    <row r="532" spans="11:11" x14ac:dyDescent="0.2">
      <c r="K532" s="7"/>
    </row>
    <row r="533" spans="11:11" x14ac:dyDescent="0.2">
      <c r="K533" s="7"/>
    </row>
    <row r="534" spans="11:11" x14ac:dyDescent="0.2">
      <c r="K534" s="7"/>
    </row>
    <row r="535" spans="11:11" x14ac:dyDescent="0.2">
      <c r="K535" s="7"/>
    </row>
    <row r="536" spans="11:11" x14ac:dyDescent="0.2">
      <c r="K536" s="7"/>
    </row>
    <row r="537" spans="11:11" x14ac:dyDescent="0.2">
      <c r="K537" s="7"/>
    </row>
    <row r="538" spans="11:11" x14ac:dyDescent="0.2">
      <c r="K538" s="7"/>
    </row>
    <row r="539" spans="11:11" x14ac:dyDescent="0.2">
      <c r="K539" s="7"/>
    </row>
    <row r="540" spans="11:11" x14ac:dyDescent="0.2">
      <c r="K540" s="7"/>
    </row>
    <row r="541" spans="11:11" x14ac:dyDescent="0.2">
      <c r="K541" s="7"/>
    </row>
    <row r="542" spans="11:11" x14ac:dyDescent="0.2">
      <c r="K542" s="7"/>
    </row>
    <row r="543" spans="11:11" x14ac:dyDescent="0.2">
      <c r="K543" s="7"/>
    </row>
    <row r="544" spans="11:11" x14ac:dyDescent="0.2">
      <c r="K544" s="7"/>
    </row>
    <row r="545" spans="11:11" x14ac:dyDescent="0.2">
      <c r="K545" s="7"/>
    </row>
    <row r="546" spans="11:11" x14ac:dyDescent="0.2">
      <c r="K546" s="7"/>
    </row>
    <row r="547" spans="11:11" x14ac:dyDescent="0.2">
      <c r="K547" s="7"/>
    </row>
    <row r="548" spans="11:11" x14ac:dyDescent="0.2">
      <c r="K548" s="7"/>
    </row>
    <row r="549" spans="11:11" x14ac:dyDescent="0.2">
      <c r="K549" s="7"/>
    </row>
    <row r="550" spans="11:11" x14ac:dyDescent="0.2">
      <c r="K550" s="7"/>
    </row>
    <row r="551" spans="11:11" x14ac:dyDescent="0.2">
      <c r="K551" s="7"/>
    </row>
    <row r="552" spans="11:11" x14ac:dyDescent="0.2">
      <c r="K552" s="7"/>
    </row>
    <row r="553" spans="11:11" x14ac:dyDescent="0.2">
      <c r="K553" s="7"/>
    </row>
    <row r="554" spans="11:11" x14ac:dyDescent="0.2">
      <c r="K554" s="7"/>
    </row>
    <row r="555" spans="11:11" x14ac:dyDescent="0.2">
      <c r="K555" s="7"/>
    </row>
    <row r="556" spans="11:11" x14ac:dyDescent="0.2">
      <c r="K556" s="7"/>
    </row>
    <row r="557" spans="11:11" x14ac:dyDescent="0.2">
      <c r="K557" s="7"/>
    </row>
    <row r="558" spans="11:11" x14ac:dyDescent="0.2">
      <c r="K558" s="7"/>
    </row>
    <row r="559" spans="11:11" x14ac:dyDescent="0.2">
      <c r="K559" s="7"/>
    </row>
    <row r="560" spans="11:11" x14ac:dyDescent="0.2">
      <c r="K560" s="7"/>
    </row>
    <row r="561" spans="11:11" x14ac:dyDescent="0.2">
      <c r="K561" s="7"/>
    </row>
    <row r="562" spans="11:11" x14ac:dyDescent="0.2">
      <c r="K562" s="7"/>
    </row>
    <row r="563" spans="11:11" x14ac:dyDescent="0.2">
      <c r="K563" s="7"/>
    </row>
    <row r="564" spans="11:11" x14ac:dyDescent="0.2">
      <c r="K564" s="7"/>
    </row>
    <row r="565" spans="11:11" x14ac:dyDescent="0.2">
      <c r="K565" s="7"/>
    </row>
    <row r="566" spans="11:11" x14ac:dyDescent="0.2">
      <c r="K566" s="7"/>
    </row>
    <row r="567" spans="11:11" x14ac:dyDescent="0.2">
      <c r="K567" s="7"/>
    </row>
    <row r="568" spans="11:11" x14ac:dyDescent="0.2">
      <c r="K568" s="7"/>
    </row>
    <row r="569" spans="11:11" x14ac:dyDescent="0.2">
      <c r="K569" s="7"/>
    </row>
    <row r="570" spans="11:11" x14ac:dyDescent="0.2">
      <c r="K570" s="7"/>
    </row>
    <row r="571" spans="11:11" x14ac:dyDescent="0.2">
      <c r="K571" s="7"/>
    </row>
    <row r="572" spans="11:11" x14ac:dyDescent="0.2">
      <c r="K572" s="7"/>
    </row>
    <row r="573" spans="11:11" x14ac:dyDescent="0.2">
      <c r="K573" s="7"/>
    </row>
    <row r="574" spans="11:11" x14ac:dyDescent="0.2">
      <c r="K574" s="7"/>
    </row>
    <row r="575" spans="11:11" x14ac:dyDescent="0.2">
      <c r="K575" s="7"/>
    </row>
    <row r="576" spans="11:11" x14ac:dyDescent="0.2">
      <c r="K576" s="7"/>
    </row>
    <row r="577" spans="11:11" x14ac:dyDescent="0.2">
      <c r="K577" s="7"/>
    </row>
    <row r="578" spans="11:11" x14ac:dyDescent="0.2">
      <c r="K578" s="7"/>
    </row>
    <row r="579" spans="11:11" x14ac:dyDescent="0.2">
      <c r="K579" s="7"/>
    </row>
    <row r="580" spans="11:11" x14ac:dyDescent="0.2">
      <c r="K580" s="7"/>
    </row>
    <row r="581" spans="11:11" x14ac:dyDescent="0.2">
      <c r="K581" s="7"/>
    </row>
    <row r="582" spans="11:11" x14ac:dyDescent="0.2">
      <c r="K582" s="7"/>
    </row>
    <row r="583" spans="11:11" x14ac:dyDescent="0.2">
      <c r="K583" s="7"/>
    </row>
    <row r="584" spans="11:11" x14ac:dyDescent="0.2">
      <c r="K584" s="7"/>
    </row>
    <row r="585" spans="11:11" x14ac:dyDescent="0.2">
      <c r="K585" s="7"/>
    </row>
    <row r="586" spans="11:11" x14ac:dyDescent="0.2">
      <c r="K586" s="7"/>
    </row>
    <row r="587" spans="11:11" x14ac:dyDescent="0.2">
      <c r="K587" s="7"/>
    </row>
    <row r="588" spans="11:11" x14ac:dyDescent="0.2">
      <c r="K588" s="7"/>
    </row>
    <row r="589" spans="11:11" x14ac:dyDescent="0.2">
      <c r="K589" s="7"/>
    </row>
    <row r="590" spans="11:11" x14ac:dyDescent="0.2">
      <c r="K590" s="7"/>
    </row>
    <row r="591" spans="11:11" x14ac:dyDescent="0.2">
      <c r="K591" s="7"/>
    </row>
    <row r="592" spans="11:11" x14ac:dyDescent="0.2">
      <c r="K592" s="7"/>
    </row>
    <row r="593" spans="11:11" x14ac:dyDescent="0.2">
      <c r="K593" s="7"/>
    </row>
    <row r="594" spans="11:11" x14ac:dyDescent="0.2">
      <c r="K594" s="7"/>
    </row>
    <row r="595" spans="11:11" x14ac:dyDescent="0.2">
      <c r="K595" s="7"/>
    </row>
    <row r="596" spans="11:11" x14ac:dyDescent="0.2">
      <c r="K596" s="7"/>
    </row>
    <row r="597" spans="11:11" x14ac:dyDescent="0.2">
      <c r="K597" s="7"/>
    </row>
    <row r="598" spans="11:11" x14ac:dyDescent="0.2">
      <c r="K598" s="7"/>
    </row>
    <row r="599" spans="11:11" x14ac:dyDescent="0.2">
      <c r="K599" s="7"/>
    </row>
    <row r="600" spans="11:11" x14ac:dyDescent="0.2">
      <c r="K600" s="7"/>
    </row>
    <row r="601" spans="11:11" x14ac:dyDescent="0.2">
      <c r="K601" s="7"/>
    </row>
    <row r="602" spans="11:11" x14ac:dyDescent="0.2">
      <c r="K602" s="7"/>
    </row>
    <row r="603" spans="11:11" x14ac:dyDescent="0.2">
      <c r="K603" s="7"/>
    </row>
    <row r="604" spans="11:11" x14ac:dyDescent="0.2">
      <c r="K604" s="7"/>
    </row>
    <row r="605" spans="11:11" x14ac:dyDescent="0.2">
      <c r="K605" s="7"/>
    </row>
    <row r="606" spans="11:11" x14ac:dyDescent="0.2">
      <c r="K606" s="7"/>
    </row>
    <row r="607" spans="11:11" x14ac:dyDescent="0.2">
      <c r="K607" s="7"/>
    </row>
    <row r="608" spans="11:11" x14ac:dyDescent="0.2">
      <c r="K608" s="7"/>
    </row>
    <row r="609" spans="11:11" x14ac:dyDescent="0.2">
      <c r="K609" s="7"/>
    </row>
    <row r="610" spans="11:11" x14ac:dyDescent="0.2">
      <c r="K610" s="7"/>
    </row>
    <row r="611" spans="11:11" x14ac:dyDescent="0.2">
      <c r="K611" s="7"/>
    </row>
    <row r="612" spans="11:11" x14ac:dyDescent="0.2">
      <c r="K612" s="7"/>
    </row>
    <row r="613" spans="11:11" x14ac:dyDescent="0.2">
      <c r="K613" s="7"/>
    </row>
    <row r="614" spans="11:11" x14ac:dyDescent="0.2">
      <c r="K614" s="7"/>
    </row>
    <row r="615" spans="11:11" x14ac:dyDescent="0.2">
      <c r="K615" s="7"/>
    </row>
    <row r="616" spans="11:11" x14ac:dyDescent="0.2">
      <c r="K616" s="7"/>
    </row>
    <row r="617" spans="11:11" x14ac:dyDescent="0.2">
      <c r="K617" s="7"/>
    </row>
  </sheetData>
  <sheetProtection password="DA23" sheet="1" objects="1" scenarios="1" selectLockedCells="1"/>
  <mergeCells count="5">
    <mergeCell ref="A1:C1"/>
    <mergeCell ref="F2:H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J35 G4:G33">
      <formula1>0</formula1>
      <formula2>24</formula2>
    </dataValidation>
    <dataValidation allowBlank="1" showInputMessage="1" showErrorMessage="1" promptTitle="Eingabe" prompt="Anzahl Lektionen ! _x000a_Bruchteile von Lektionen in Dezimalen angeben ( z.B. eine halbe Lektion = 0.5 )." sqref="E4:E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7"/>
  <sheetViews>
    <sheetView showGridLines="0" zoomScaleNormal="100" workbookViewId="0">
      <pane ySplit="3" topLeftCell="A4" activePane="bottomLeft" state="frozen"/>
      <selection activeCell="M92" sqref="M92"/>
      <selection pane="bottomLef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12.140625" style="15" customWidth="1"/>
    <col min="6" max="7" width="15" style="16" customWidth="1"/>
    <col min="8" max="10" width="14.5703125" style="16" customWidth="1"/>
    <col min="11" max="11" width="2.7109375" style="16" customWidth="1"/>
    <col min="12" max="12" width="2.85546875" style="7" customWidth="1"/>
    <col min="13" max="16384" width="16.28515625" style="7"/>
  </cols>
  <sheetData>
    <row r="1" spans="1:51" ht="24" thickBot="1" x14ac:dyDescent="0.4">
      <c r="A1" s="229">
        <f>Übersicht!G2+122</f>
        <v>45261</v>
      </c>
      <c r="B1" s="229"/>
      <c r="C1" s="229"/>
      <c r="D1" s="3"/>
      <c r="E1" s="3"/>
      <c r="F1" s="4"/>
      <c r="G1" s="4"/>
      <c r="H1" s="4"/>
      <c r="I1" s="4"/>
      <c r="J1" s="4"/>
      <c r="K1" s="5"/>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51" s="10" customFormat="1" ht="51.75" customHeight="1" x14ac:dyDescent="0.2">
      <c r="A2" s="236" t="s">
        <v>8</v>
      </c>
      <c r="B2" s="65"/>
      <c r="C2" s="234" t="s">
        <v>17</v>
      </c>
      <c r="D2" s="234" t="s">
        <v>107</v>
      </c>
      <c r="E2" s="37" t="s">
        <v>18</v>
      </c>
      <c r="F2" s="231" t="s">
        <v>82</v>
      </c>
      <c r="G2" s="232"/>
      <c r="H2" s="233"/>
      <c r="I2" s="26" t="s">
        <v>19</v>
      </c>
      <c r="J2" s="8" t="s">
        <v>20</v>
      </c>
      <c r="K2" s="9"/>
      <c r="L2" s="9"/>
    </row>
    <row r="3" spans="1:51" s="10" customFormat="1" ht="39" customHeight="1" thickBot="1" x14ac:dyDescent="0.25">
      <c r="A3" s="237"/>
      <c r="B3" s="66"/>
      <c r="C3" s="235"/>
      <c r="D3" s="235"/>
      <c r="E3" s="92" t="s">
        <v>87</v>
      </c>
      <c r="F3" s="93" t="s">
        <v>83</v>
      </c>
      <c r="G3" s="93" t="s">
        <v>84</v>
      </c>
      <c r="H3" s="93" t="s">
        <v>85</v>
      </c>
      <c r="I3" s="94" t="s">
        <v>86</v>
      </c>
      <c r="J3" s="95" t="s">
        <v>86</v>
      </c>
    </row>
    <row r="4" spans="1:51" s="12" customFormat="1" ht="14.25" x14ac:dyDescent="0.2">
      <c r="A4" s="64">
        <f>A1</f>
        <v>45261</v>
      </c>
      <c r="B4" s="69">
        <f t="shared" ref="B4:B34" si="0">A4</f>
        <v>45261</v>
      </c>
      <c r="C4" s="43"/>
      <c r="D4" s="44"/>
      <c r="E4" s="49"/>
      <c r="F4" s="87">
        <f>E4*0.75</f>
        <v>0</v>
      </c>
      <c r="G4" s="88"/>
      <c r="H4" s="88"/>
      <c r="I4" s="1"/>
      <c r="J4" s="2"/>
    </row>
    <row r="5" spans="1:51" s="12" customFormat="1" ht="14.25" x14ac:dyDescent="0.2">
      <c r="A5" s="64">
        <f t="shared" ref="A5:A34" si="1">A4+1</f>
        <v>45262</v>
      </c>
      <c r="B5" s="69">
        <f t="shared" si="0"/>
        <v>45262</v>
      </c>
      <c r="C5" s="43"/>
      <c r="D5" s="44"/>
      <c r="E5" s="49"/>
      <c r="F5" s="19">
        <f t="shared" ref="F5:F34" si="2">E5*0.75</f>
        <v>0</v>
      </c>
      <c r="G5" s="88"/>
      <c r="H5" s="88"/>
      <c r="I5" s="1"/>
      <c r="J5" s="2"/>
    </row>
    <row r="6" spans="1:51" s="12" customFormat="1" ht="14.25" x14ac:dyDescent="0.2">
      <c r="A6" s="64">
        <f t="shared" si="1"/>
        <v>45263</v>
      </c>
      <c r="B6" s="69">
        <f t="shared" si="0"/>
        <v>45263</v>
      </c>
      <c r="C6" s="43"/>
      <c r="D6" s="44"/>
      <c r="E6" s="49"/>
      <c r="F6" s="19">
        <f t="shared" si="2"/>
        <v>0</v>
      </c>
      <c r="G6" s="88"/>
      <c r="H6" s="88"/>
      <c r="I6" s="1"/>
      <c r="J6" s="2"/>
    </row>
    <row r="7" spans="1:51" s="12" customFormat="1" ht="14.25" x14ac:dyDescent="0.2">
      <c r="A7" s="64">
        <f t="shared" si="1"/>
        <v>45264</v>
      </c>
      <c r="B7" s="69">
        <f t="shared" si="0"/>
        <v>45264</v>
      </c>
      <c r="C7" s="43"/>
      <c r="D7" s="44"/>
      <c r="E7" s="49"/>
      <c r="F7" s="19">
        <f t="shared" si="2"/>
        <v>0</v>
      </c>
      <c r="G7" s="88"/>
      <c r="H7" s="88"/>
      <c r="I7" s="1"/>
      <c r="J7" s="2"/>
    </row>
    <row r="8" spans="1:51" s="12" customFormat="1" ht="14.25" x14ac:dyDescent="0.2">
      <c r="A8" s="64">
        <f t="shared" si="1"/>
        <v>45265</v>
      </c>
      <c r="B8" s="69">
        <f t="shared" si="0"/>
        <v>45265</v>
      </c>
      <c r="C8" s="43"/>
      <c r="D8" s="44"/>
      <c r="E8" s="49"/>
      <c r="F8" s="19">
        <f t="shared" si="2"/>
        <v>0</v>
      </c>
      <c r="G8" s="88"/>
      <c r="H8" s="88"/>
      <c r="I8" s="1"/>
      <c r="J8" s="2"/>
    </row>
    <row r="9" spans="1:51" s="12" customFormat="1" ht="14.25" x14ac:dyDescent="0.2">
      <c r="A9" s="64">
        <f t="shared" si="1"/>
        <v>45266</v>
      </c>
      <c r="B9" s="69">
        <f t="shared" si="0"/>
        <v>45266</v>
      </c>
      <c r="C9" s="43"/>
      <c r="D9" s="44"/>
      <c r="E9" s="49"/>
      <c r="F9" s="19">
        <f t="shared" si="2"/>
        <v>0</v>
      </c>
      <c r="G9" s="88"/>
      <c r="H9" s="88"/>
      <c r="I9" s="1"/>
      <c r="J9" s="2"/>
    </row>
    <row r="10" spans="1:51" s="12" customFormat="1" ht="14.25" x14ac:dyDescent="0.2">
      <c r="A10" s="64">
        <f t="shared" si="1"/>
        <v>45267</v>
      </c>
      <c r="B10" s="69">
        <f t="shared" si="0"/>
        <v>45267</v>
      </c>
      <c r="C10" s="43"/>
      <c r="D10" s="44"/>
      <c r="E10" s="49"/>
      <c r="F10" s="19">
        <f t="shared" si="2"/>
        <v>0</v>
      </c>
      <c r="G10" s="88"/>
      <c r="H10" s="88"/>
      <c r="I10" s="1"/>
      <c r="J10" s="2"/>
    </row>
    <row r="11" spans="1:51" s="12" customFormat="1" ht="14.25" x14ac:dyDescent="0.2">
      <c r="A11" s="64">
        <f t="shared" si="1"/>
        <v>45268</v>
      </c>
      <c r="B11" s="69">
        <f t="shared" si="0"/>
        <v>45268</v>
      </c>
      <c r="C11" s="43"/>
      <c r="D11" s="44"/>
      <c r="E11" s="49"/>
      <c r="F11" s="19">
        <f t="shared" si="2"/>
        <v>0</v>
      </c>
      <c r="G11" s="88"/>
      <c r="H11" s="88"/>
      <c r="I11" s="1"/>
      <c r="J11" s="2"/>
    </row>
    <row r="12" spans="1:51" s="12" customFormat="1" ht="14.25" x14ac:dyDescent="0.2">
      <c r="A12" s="64">
        <f t="shared" si="1"/>
        <v>45269</v>
      </c>
      <c r="B12" s="69">
        <f t="shared" si="0"/>
        <v>45269</v>
      </c>
      <c r="C12" s="43"/>
      <c r="D12" s="44"/>
      <c r="E12" s="49"/>
      <c r="F12" s="19">
        <f t="shared" si="2"/>
        <v>0</v>
      </c>
      <c r="G12" s="88"/>
      <c r="H12" s="88"/>
      <c r="I12" s="1"/>
      <c r="J12" s="2"/>
    </row>
    <row r="13" spans="1:51" s="12" customFormat="1" ht="14.25" x14ac:dyDescent="0.2">
      <c r="A13" s="64">
        <f t="shared" si="1"/>
        <v>45270</v>
      </c>
      <c r="B13" s="69">
        <f t="shared" si="0"/>
        <v>45270</v>
      </c>
      <c r="C13" s="43"/>
      <c r="D13" s="44"/>
      <c r="E13" s="49"/>
      <c r="F13" s="19">
        <f t="shared" si="2"/>
        <v>0</v>
      </c>
      <c r="G13" s="88"/>
      <c r="H13" s="88"/>
      <c r="I13" s="1"/>
      <c r="J13" s="2"/>
    </row>
    <row r="14" spans="1:51" s="12" customFormat="1" ht="14.25" x14ac:dyDescent="0.2">
      <c r="A14" s="64">
        <f t="shared" si="1"/>
        <v>45271</v>
      </c>
      <c r="B14" s="69">
        <f t="shared" si="0"/>
        <v>45271</v>
      </c>
      <c r="C14" s="43"/>
      <c r="D14" s="44"/>
      <c r="E14" s="49"/>
      <c r="F14" s="19">
        <f t="shared" si="2"/>
        <v>0</v>
      </c>
      <c r="G14" s="88"/>
      <c r="H14" s="88"/>
      <c r="I14" s="1"/>
      <c r="J14" s="2"/>
    </row>
    <row r="15" spans="1:51" s="12" customFormat="1" ht="14.25" x14ac:dyDescent="0.2">
      <c r="A15" s="64">
        <f t="shared" si="1"/>
        <v>45272</v>
      </c>
      <c r="B15" s="69">
        <f t="shared" si="0"/>
        <v>45272</v>
      </c>
      <c r="C15" s="43"/>
      <c r="D15" s="44"/>
      <c r="E15" s="49"/>
      <c r="F15" s="19">
        <f t="shared" si="2"/>
        <v>0</v>
      </c>
      <c r="G15" s="88"/>
      <c r="H15" s="88"/>
      <c r="I15" s="1"/>
      <c r="J15" s="2"/>
    </row>
    <row r="16" spans="1:51" s="12" customFormat="1" ht="14.25" x14ac:dyDescent="0.2">
      <c r="A16" s="64">
        <f t="shared" si="1"/>
        <v>45273</v>
      </c>
      <c r="B16" s="69">
        <f t="shared" si="0"/>
        <v>45273</v>
      </c>
      <c r="C16" s="43"/>
      <c r="D16" s="44"/>
      <c r="E16" s="49"/>
      <c r="F16" s="19">
        <f t="shared" si="2"/>
        <v>0</v>
      </c>
      <c r="G16" s="88"/>
      <c r="H16" s="88"/>
      <c r="I16" s="1"/>
      <c r="J16" s="2"/>
    </row>
    <row r="17" spans="1:10" s="12" customFormat="1" ht="14.25" x14ac:dyDescent="0.2">
      <c r="A17" s="64">
        <f t="shared" si="1"/>
        <v>45274</v>
      </c>
      <c r="B17" s="69">
        <f t="shared" si="0"/>
        <v>45274</v>
      </c>
      <c r="C17" s="43"/>
      <c r="D17" s="44"/>
      <c r="E17" s="49"/>
      <c r="F17" s="19">
        <f t="shared" si="2"/>
        <v>0</v>
      </c>
      <c r="G17" s="88"/>
      <c r="H17" s="88"/>
      <c r="I17" s="1"/>
      <c r="J17" s="2"/>
    </row>
    <row r="18" spans="1:10" s="12" customFormat="1" ht="14.25" x14ac:dyDescent="0.2">
      <c r="A18" s="64">
        <f t="shared" si="1"/>
        <v>45275</v>
      </c>
      <c r="B18" s="69">
        <f t="shared" si="0"/>
        <v>45275</v>
      </c>
      <c r="C18" s="43"/>
      <c r="D18" s="44"/>
      <c r="E18" s="49"/>
      <c r="F18" s="19">
        <f t="shared" si="2"/>
        <v>0</v>
      </c>
      <c r="G18" s="88"/>
      <c r="H18" s="88"/>
      <c r="I18" s="1"/>
      <c r="J18" s="2"/>
    </row>
    <row r="19" spans="1:10" s="12" customFormat="1" ht="14.25" x14ac:dyDescent="0.2">
      <c r="A19" s="64">
        <f t="shared" si="1"/>
        <v>45276</v>
      </c>
      <c r="B19" s="69">
        <f t="shared" si="0"/>
        <v>45276</v>
      </c>
      <c r="C19" s="43"/>
      <c r="D19" s="44"/>
      <c r="E19" s="49"/>
      <c r="F19" s="19">
        <f t="shared" si="2"/>
        <v>0</v>
      </c>
      <c r="G19" s="88"/>
      <c r="H19" s="88"/>
      <c r="I19" s="1"/>
      <c r="J19" s="2"/>
    </row>
    <row r="20" spans="1:10" s="12" customFormat="1" ht="14.25" x14ac:dyDescent="0.2">
      <c r="A20" s="64">
        <f t="shared" si="1"/>
        <v>45277</v>
      </c>
      <c r="B20" s="69">
        <f t="shared" si="0"/>
        <v>45277</v>
      </c>
      <c r="C20" s="43"/>
      <c r="D20" s="44"/>
      <c r="E20" s="49"/>
      <c r="F20" s="19">
        <f t="shared" si="2"/>
        <v>0</v>
      </c>
      <c r="G20" s="88"/>
      <c r="H20" s="88"/>
      <c r="I20" s="1"/>
      <c r="J20" s="2"/>
    </row>
    <row r="21" spans="1:10" s="12" customFormat="1" ht="14.25" x14ac:dyDescent="0.2">
      <c r="A21" s="64">
        <f t="shared" si="1"/>
        <v>45278</v>
      </c>
      <c r="B21" s="69">
        <f t="shared" si="0"/>
        <v>45278</v>
      </c>
      <c r="C21" s="43"/>
      <c r="D21" s="44"/>
      <c r="E21" s="49"/>
      <c r="F21" s="19">
        <f t="shared" si="2"/>
        <v>0</v>
      </c>
      <c r="G21" s="88"/>
      <c r="H21" s="88"/>
      <c r="I21" s="1"/>
      <c r="J21" s="2"/>
    </row>
    <row r="22" spans="1:10" s="12" customFormat="1" ht="14.25" x14ac:dyDescent="0.2">
      <c r="A22" s="64">
        <f t="shared" si="1"/>
        <v>45279</v>
      </c>
      <c r="B22" s="69">
        <f t="shared" si="0"/>
        <v>45279</v>
      </c>
      <c r="C22" s="43"/>
      <c r="D22" s="44"/>
      <c r="E22" s="49"/>
      <c r="F22" s="19">
        <f t="shared" si="2"/>
        <v>0</v>
      </c>
      <c r="G22" s="88"/>
      <c r="H22" s="88"/>
      <c r="I22" s="1"/>
      <c r="J22" s="2"/>
    </row>
    <row r="23" spans="1:10" s="12" customFormat="1" ht="14.25" x14ac:dyDescent="0.2">
      <c r="A23" s="64">
        <f t="shared" si="1"/>
        <v>45280</v>
      </c>
      <c r="B23" s="69">
        <f t="shared" si="0"/>
        <v>45280</v>
      </c>
      <c r="C23" s="43"/>
      <c r="D23" s="44"/>
      <c r="E23" s="49"/>
      <c r="F23" s="19">
        <f t="shared" si="2"/>
        <v>0</v>
      </c>
      <c r="G23" s="88"/>
      <c r="H23" s="88"/>
      <c r="I23" s="1"/>
      <c r="J23" s="2"/>
    </row>
    <row r="24" spans="1:10" s="12" customFormat="1" ht="14.25" x14ac:dyDescent="0.2">
      <c r="A24" s="64">
        <f t="shared" si="1"/>
        <v>45281</v>
      </c>
      <c r="B24" s="69">
        <f t="shared" si="0"/>
        <v>45281</v>
      </c>
      <c r="C24" s="43"/>
      <c r="D24" s="44"/>
      <c r="E24" s="49"/>
      <c r="F24" s="19">
        <f t="shared" si="2"/>
        <v>0</v>
      </c>
      <c r="G24" s="88"/>
      <c r="H24" s="88"/>
      <c r="I24" s="1"/>
      <c r="J24" s="2"/>
    </row>
    <row r="25" spans="1:10" s="12" customFormat="1" ht="14.25" x14ac:dyDescent="0.2">
      <c r="A25" s="64">
        <f t="shared" si="1"/>
        <v>45282</v>
      </c>
      <c r="B25" s="69">
        <f t="shared" si="0"/>
        <v>45282</v>
      </c>
      <c r="C25" s="43"/>
      <c r="D25" s="44"/>
      <c r="E25" s="49"/>
      <c r="F25" s="19">
        <f t="shared" si="2"/>
        <v>0</v>
      </c>
      <c r="G25" s="88"/>
      <c r="H25" s="88"/>
      <c r="I25" s="1"/>
      <c r="J25" s="2"/>
    </row>
    <row r="26" spans="1:10" s="12" customFormat="1" ht="14.25" x14ac:dyDescent="0.2">
      <c r="A26" s="64">
        <f t="shared" si="1"/>
        <v>45283</v>
      </c>
      <c r="B26" s="69">
        <f t="shared" si="0"/>
        <v>45283</v>
      </c>
      <c r="C26" s="43"/>
      <c r="D26" s="44"/>
      <c r="E26" s="49"/>
      <c r="F26" s="19">
        <f t="shared" si="2"/>
        <v>0</v>
      </c>
      <c r="G26" s="88"/>
      <c r="H26" s="88"/>
      <c r="I26" s="1"/>
      <c r="J26" s="2"/>
    </row>
    <row r="27" spans="1:10" s="12" customFormat="1" ht="14.25" x14ac:dyDescent="0.2">
      <c r="A27" s="64">
        <f t="shared" si="1"/>
        <v>45284</v>
      </c>
      <c r="B27" s="69">
        <f t="shared" si="0"/>
        <v>45284</v>
      </c>
      <c r="C27" s="43"/>
      <c r="D27" s="44"/>
      <c r="E27" s="49"/>
      <c r="F27" s="19">
        <f t="shared" si="2"/>
        <v>0</v>
      </c>
      <c r="G27" s="88"/>
      <c r="H27" s="88"/>
      <c r="I27" s="1"/>
      <c r="J27" s="2"/>
    </row>
    <row r="28" spans="1:10" s="12" customFormat="1" ht="14.25" x14ac:dyDescent="0.2">
      <c r="A28" s="64">
        <f t="shared" si="1"/>
        <v>45285</v>
      </c>
      <c r="B28" s="69">
        <f t="shared" si="0"/>
        <v>45285</v>
      </c>
      <c r="C28" s="43"/>
      <c r="D28" s="44"/>
      <c r="E28" s="49"/>
      <c r="F28" s="19">
        <f t="shared" si="2"/>
        <v>0</v>
      </c>
      <c r="G28" s="88"/>
      <c r="H28" s="88"/>
      <c r="I28" s="1"/>
      <c r="J28" s="2"/>
    </row>
    <row r="29" spans="1:10" s="12" customFormat="1" ht="14.25" x14ac:dyDescent="0.2">
      <c r="A29" s="64">
        <f t="shared" si="1"/>
        <v>45286</v>
      </c>
      <c r="B29" s="69">
        <f t="shared" si="0"/>
        <v>45286</v>
      </c>
      <c r="C29" s="43"/>
      <c r="D29" s="44"/>
      <c r="E29" s="49"/>
      <c r="F29" s="19">
        <f t="shared" si="2"/>
        <v>0</v>
      </c>
      <c r="G29" s="88"/>
      <c r="H29" s="88"/>
      <c r="I29" s="1"/>
      <c r="J29" s="2"/>
    </row>
    <row r="30" spans="1:10" s="12" customFormat="1" ht="14.25" x14ac:dyDescent="0.2">
      <c r="A30" s="64">
        <f t="shared" si="1"/>
        <v>45287</v>
      </c>
      <c r="B30" s="69">
        <f t="shared" si="0"/>
        <v>45287</v>
      </c>
      <c r="C30" s="43"/>
      <c r="D30" s="44"/>
      <c r="E30" s="49"/>
      <c r="F30" s="19">
        <f t="shared" si="2"/>
        <v>0</v>
      </c>
      <c r="G30" s="88"/>
      <c r="H30" s="88"/>
      <c r="I30" s="1"/>
      <c r="J30" s="2"/>
    </row>
    <row r="31" spans="1:10" s="12" customFormat="1" ht="14.25" x14ac:dyDescent="0.2">
      <c r="A31" s="64">
        <f t="shared" si="1"/>
        <v>45288</v>
      </c>
      <c r="B31" s="69">
        <f t="shared" si="0"/>
        <v>45288</v>
      </c>
      <c r="C31" s="43"/>
      <c r="D31" s="44"/>
      <c r="E31" s="49"/>
      <c r="F31" s="19">
        <f t="shared" si="2"/>
        <v>0</v>
      </c>
      <c r="G31" s="88"/>
      <c r="H31" s="88"/>
      <c r="I31" s="1"/>
      <c r="J31" s="2"/>
    </row>
    <row r="32" spans="1:10" s="12" customFormat="1" ht="14.25" x14ac:dyDescent="0.2">
      <c r="A32" s="64">
        <f t="shared" si="1"/>
        <v>45289</v>
      </c>
      <c r="B32" s="69">
        <f t="shared" si="0"/>
        <v>45289</v>
      </c>
      <c r="C32" s="43"/>
      <c r="D32" s="44"/>
      <c r="E32" s="49"/>
      <c r="F32" s="19">
        <f t="shared" si="2"/>
        <v>0</v>
      </c>
      <c r="G32" s="88"/>
      <c r="H32" s="88"/>
      <c r="I32" s="1"/>
      <c r="J32" s="2"/>
    </row>
    <row r="33" spans="1:11" s="12" customFormat="1" ht="14.25" x14ac:dyDescent="0.2">
      <c r="A33" s="64">
        <f t="shared" si="1"/>
        <v>45290</v>
      </c>
      <c r="B33" s="69">
        <f t="shared" si="0"/>
        <v>45290</v>
      </c>
      <c r="C33" s="43"/>
      <c r="D33" s="44"/>
      <c r="E33" s="49"/>
      <c r="F33" s="19">
        <f t="shared" si="2"/>
        <v>0</v>
      </c>
      <c r="G33" s="88"/>
      <c r="H33" s="88"/>
      <c r="I33" s="1"/>
      <c r="J33" s="2"/>
    </row>
    <row r="34" spans="1:11" s="12" customFormat="1" ht="14.25" x14ac:dyDescent="0.2">
      <c r="A34" s="64">
        <f t="shared" si="1"/>
        <v>45291</v>
      </c>
      <c r="B34" s="69">
        <f t="shared" si="0"/>
        <v>45291</v>
      </c>
      <c r="C34" s="43"/>
      <c r="D34" s="44"/>
      <c r="E34" s="49"/>
      <c r="F34" s="19">
        <f t="shared" si="2"/>
        <v>0</v>
      </c>
      <c r="G34" s="88"/>
      <c r="H34" s="88"/>
      <c r="I34" s="1"/>
      <c r="J34" s="2"/>
    </row>
    <row r="35" spans="1:11" s="12" customFormat="1" ht="15" x14ac:dyDescent="0.2">
      <c r="A35" s="51" t="str">
        <f>IF(Übersicht!G5&gt;0,"Wegzeit in Lektionen","")</f>
        <v/>
      </c>
      <c r="B35" s="67"/>
      <c r="C35" s="45"/>
      <c r="D35" s="46"/>
      <c r="E35" s="50" t="str">
        <f>IF(A35="","",Übersicht!G5 * Übersicht!C8 / 12)</f>
        <v/>
      </c>
      <c r="F35" s="39"/>
      <c r="G35" s="40"/>
      <c r="H35" s="40"/>
      <c r="I35" s="40"/>
      <c r="J35" s="41"/>
    </row>
    <row r="36" spans="1:11" s="12" customFormat="1" ht="15" x14ac:dyDescent="0.2">
      <c r="A36" s="55" t="str">
        <f>IF(Übersicht!C12&gt;0,"Gutschrift für Altersentlastung in Stunden","")</f>
        <v/>
      </c>
      <c r="B36" s="55"/>
      <c r="C36" s="45"/>
      <c r="D36" s="47"/>
      <c r="E36" s="48"/>
      <c r="F36" s="56" t="str">
        <f>IF($A$36="","",1930/12*0.85*Übersicht!$L$5)</f>
        <v/>
      </c>
      <c r="G36" s="42"/>
      <c r="H36" s="42"/>
      <c r="I36" s="1" t="str">
        <f>IF($A$36="","",1930/12*0.12*Übersicht!$L$5)</f>
        <v/>
      </c>
      <c r="J36" s="2" t="str">
        <f>IF($A$36="","",1930/12*0.03*Übersicht!$L$5)</f>
        <v/>
      </c>
    </row>
    <row r="37" spans="1:11" s="12" customFormat="1" ht="18.75" customHeight="1" thickBot="1" x14ac:dyDescent="0.3">
      <c r="A37" s="13" t="s">
        <v>15</v>
      </c>
      <c r="B37" s="68"/>
      <c r="C37" s="14"/>
      <c r="D37" s="14"/>
      <c r="E37" s="32">
        <f t="shared" ref="E37:J37" si="3">SUM(E4:E36)</f>
        <v>0</v>
      </c>
      <c r="F37" s="33">
        <f t="shared" si="3"/>
        <v>0</v>
      </c>
      <c r="G37" s="33">
        <f t="shared" si="3"/>
        <v>0</v>
      </c>
      <c r="H37" s="34">
        <f t="shared" si="3"/>
        <v>0</v>
      </c>
      <c r="I37" s="35">
        <f t="shared" si="3"/>
        <v>0</v>
      </c>
      <c r="J37" s="36">
        <f t="shared" si="3"/>
        <v>0</v>
      </c>
    </row>
    <row r="38" spans="1:11" ht="13.5" thickTop="1" x14ac:dyDescent="0.2">
      <c r="K38" s="7"/>
    </row>
    <row r="39" spans="1:11" ht="9.75" hidden="1" customHeight="1" x14ac:dyDescent="0.25">
      <c r="C39" s="17" t="s">
        <v>2</v>
      </c>
      <c r="D39" s="17"/>
      <c r="E39" s="17"/>
      <c r="F39" s="18"/>
      <c r="G39" s="18"/>
      <c r="H39" s="18"/>
      <c r="I39" s="18"/>
      <c r="K39" s="7"/>
    </row>
    <row r="40" spans="1:11" ht="9.75" hidden="1" customHeight="1" x14ac:dyDescent="0.2">
      <c r="C40" s="17" t="s">
        <v>3</v>
      </c>
      <c r="D40" s="17"/>
      <c r="E40" s="17"/>
      <c r="K40" s="7"/>
    </row>
    <row r="41" spans="1:11" ht="9.75" hidden="1" customHeight="1" x14ac:dyDescent="0.2">
      <c r="C41" s="17" t="s">
        <v>4</v>
      </c>
      <c r="D41" s="17"/>
      <c r="E41" s="17"/>
      <c r="K41" s="7"/>
    </row>
    <row r="42" spans="1:11" ht="9.75" hidden="1" customHeight="1" x14ac:dyDescent="0.2">
      <c r="C42" s="17" t="s">
        <v>5</v>
      </c>
      <c r="D42" s="17"/>
      <c r="E42" s="17"/>
      <c r="K42" s="7"/>
    </row>
    <row r="43" spans="1:11" x14ac:dyDescent="0.2">
      <c r="K43" s="7"/>
    </row>
    <row r="44" spans="1:11" x14ac:dyDescent="0.2">
      <c r="K44" s="7"/>
    </row>
    <row r="45" spans="1:11" x14ac:dyDescent="0.2">
      <c r="K45" s="7"/>
    </row>
    <row r="46" spans="1:11" x14ac:dyDescent="0.2">
      <c r="K46" s="7"/>
    </row>
    <row r="47" spans="1:11" x14ac:dyDescent="0.2">
      <c r="K47" s="7"/>
    </row>
    <row r="48" spans="1:11" x14ac:dyDescent="0.2">
      <c r="K48" s="7"/>
    </row>
    <row r="49" spans="11:11" x14ac:dyDescent="0.2">
      <c r="K49" s="7"/>
    </row>
    <row r="50" spans="11:11" x14ac:dyDescent="0.2">
      <c r="K50" s="7"/>
    </row>
    <row r="51" spans="11:11" x14ac:dyDescent="0.2">
      <c r="K51" s="7"/>
    </row>
    <row r="52" spans="11:11" x14ac:dyDescent="0.2">
      <c r="K52" s="7"/>
    </row>
    <row r="53" spans="11:11" x14ac:dyDescent="0.2">
      <c r="K53" s="7"/>
    </row>
    <row r="54" spans="11:11" x14ac:dyDescent="0.2">
      <c r="K54" s="7"/>
    </row>
    <row r="55" spans="11:11" x14ac:dyDescent="0.2">
      <c r="K55" s="7"/>
    </row>
    <row r="56" spans="11:11" x14ac:dyDescent="0.2">
      <c r="K56" s="7"/>
    </row>
    <row r="57" spans="11:11" x14ac:dyDescent="0.2">
      <c r="K57" s="7"/>
    </row>
    <row r="58" spans="11:11" x14ac:dyDescent="0.2">
      <c r="K58" s="7"/>
    </row>
    <row r="59" spans="11:11" x14ac:dyDescent="0.2">
      <c r="K59" s="7"/>
    </row>
    <row r="60" spans="11:11" x14ac:dyDescent="0.2">
      <c r="K60" s="7"/>
    </row>
    <row r="61" spans="11:11" x14ac:dyDescent="0.2">
      <c r="K61" s="7"/>
    </row>
    <row r="62" spans="11:11" x14ac:dyDescent="0.2">
      <c r="K62" s="7"/>
    </row>
    <row r="63" spans="11:11" x14ac:dyDescent="0.2">
      <c r="K63" s="7"/>
    </row>
    <row r="64" spans="11:11" x14ac:dyDescent="0.2">
      <c r="K64" s="7"/>
    </row>
    <row r="65" spans="11:11" x14ac:dyDescent="0.2">
      <c r="K65" s="7"/>
    </row>
    <row r="66" spans="11:11" x14ac:dyDescent="0.2">
      <c r="K66" s="7"/>
    </row>
    <row r="67" spans="11:11" x14ac:dyDescent="0.2">
      <c r="K67" s="7"/>
    </row>
    <row r="68" spans="11:11" x14ac:dyDescent="0.2">
      <c r="K68" s="7"/>
    </row>
    <row r="69" spans="11:11" x14ac:dyDescent="0.2">
      <c r="K69" s="7"/>
    </row>
    <row r="70" spans="11:11" x14ac:dyDescent="0.2">
      <c r="K70" s="7"/>
    </row>
    <row r="71" spans="11:11" x14ac:dyDescent="0.2">
      <c r="K71" s="7"/>
    </row>
    <row r="72" spans="11:11" x14ac:dyDescent="0.2">
      <c r="K72" s="7"/>
    </row>
    <row r="73" spans="11:11" x14ac:dyDescent="0.2">
      <c r="K73" s="7"/>
    </row>
    <row r="74" spans="11:11" x14ac:dyDescent="0.2">
      <c r="K74" s="7"/>
    </row>
    <row r="75" spans="11:11" x14ac:dyDescent="0.2">
      <c r="K75" s="7"/>
    </row>
    <row r="76" spans="11:11" x14ac:dyDescent="0.2">
      <c r="K76" s="7"/>
    </row>
    <row r="77" spans="11:11" x14ac:dyDescent="0.2">
      <c r="K77" s="7"/>
    </row>
    <row r="78" spans="11:11" x14ac:dyDescent="0.2">
      <c r="K78" s="7"/>
    </row>
    <row r="79" spans="11:11" x14ac:dyDescent="0.2">
      <c r="K79" s="7"/>
    </row>
    <row r="80" spans="11:11" x14ac:dyDescent="0.2">
      <c r="K80" s="7"/>
    </row>
    <row r="81" spans="11:11" x14ac:dyDescent="0.2">
      <c r="K81" s="7"/>
    </row>
    <row r="82" spans="11:11" x14ac:dyDescent="0.2">
      <c r="K82" s="7"/>
    </row>
    <row r="83" spans="11:11" x14ac:dyDescent="0.2">
      <c r="K83" s="7"/>
    </row>
    <row r="84" spans="11:11" x14ac:dyDescent="0.2">
      <c r="K84" s="7"/>
    </row>
    <row r="85" spans="11:11" x14ac:dyDescent="0.2">
      <c r="K85" s="7"/>
    </row>
    <row r="86" spans="11:11" x14ac:dyDescent="0.2">
      <c r="K86" s="7"/>
    </row>
    <row r="87" spans="11:11" x14ac:dyDescent="0.2">
      <c r="K87" s="7"/>
    </row>
    <row r="88" spans="11:11" x14ac:dyDescent="0.2">
      <c r="K88" s="7"/>
    </row>
    <row r="89" spans="11:11" x14ac:dyDescent="0.2">
      <c r="K89" s="7"/>
    </row>
    <row r="90" spans="11:11" x14ac:dyDescent="0.2">
      <c r="K90" s="7"/>
    </row>
    <row r="91" spans="11:11" x14ac:dyDescent="0.2">
      <c r="K91" s="7"/>
    </row>
    <row r="92" spans="11:11" x14ac:dyDescent="0.2">
      <c r="K92" s="7"/>
    </row>
    <row r="93" spans="11:11" x14ac:dyDescent="0.2">
      <c r="K93" s="7"/>
    </row>
    <row r="94" spans="11:11" x14ac:dyDescent="0.2">
      <c r="K94" s="7"/>
    </row>
    <row r="95" spans="11:11" x14ac:dyDescent="0.2">
      <c r="K95" s="7"/>
    </row>
    <row r="96" spans="11:11" x14ac:dyDescent="0.2">
      <c r="K96" s="7"/>
    </row>
    <row r="97" spans="11:11" x14ac:dyDescent="0.2">
      <c r="K97" s="7"/>
    </row>
    <row r="98" spans="11:11" x14ac:dyDescent="0.2">
      <c r="K98" s="7"/>
    </row>
    <row r="99" spans="11:11" x14ac:dyDescent="0.2">
      <c r="K99" s="7"/>
    </row>
    <row r="100" spans="11:11" x14ac:dyDescent="0.2">
      <c r="K100" s="7"/>
    </row>
    <row r="101" spans="11:11" x14ac:dyDescent="0.2">
      <c r="K101" s="7"/>
    </row>
    <row r="102" spans="11:11" x14ac:dyDescent="0.2">
      <c r="K102" s="7"/>
    </row>
    <row r="103" spans="11:11" x14ac:dyDescent="0.2">
      <c r="K103" s="7"/>
    </row>
    <row r="104" spans="11:11" x14ac:dyDescent="0.2">
      <c r="K104" s="7"/>
    </row>
    <row r="105" spans="11:11" x14ac:dyDescent="0.2">
      <c r="K105" s="7"/>
    </row>
    <row r="106" spans="11:11" x14ac:dyDescent="0.2">
      <c r="K106" s="7"/>
    </row>
    <row r="107" spans="11:11" x14ac:dyDescent="0.2">
      <c r="K107" s="7"/>
    </row>
    <row r="108" spans="11:11" x14ac:dyDescent="0.2">
      <c r="K108" s="7"/>
    </row>
    <row r="109" spans="11:11" x14ac:dyDescent="0.2">
      <c r="K109" s="7"/>
    </row>
    <row r="110" spans="11:11" x14ac:dyDescent="0.2">
      <c r="K110" s="7"/>
    </row>
    <row r="111" spans="11:11" x14ac:dyDescent="0.2">
      <c r="K111" s="7"/>
    </row>
    <row r="112" spans="11:11" x14ac:dyDescent="0.2">
      <c r="K112" s="7"/>
    </row>
    <row r="113" spans="11:11" x14ac:dyDescent="0.2">
      <c r="K113" s="7"/>
    </row>
    <row r="114" spans="11:11" x14ac:dyDescent="0.2">
      <c r="K114" s="7"/>
    </row>
    <row r="115" spans="11:11" x14ac:dyDescent="0.2">
      <c r="K115" s="7"/>
    </row>
    <row r="116" spans="11:11" x14ac:dyDescent="0.2">
      <c r="K116" s="7"/>
    </row>
    <row r="117" spans="11:11" x14ac:dyDescent="0.2">
      <c r="K117" s="7"/>
    </row>
    <row r="118" spans="11:11" x14ac:dyDescent="0.2">
      <c r="K118" s="7"/>
    </row>
    <row r="119" spans="11:11" x14ac:dyDescent="0.2">
      <c r="K119" s="7"/>
    </row>
    <row r="120" spans="11:11" x14ac:dyDescent="0.2">
      <c r="K120" s="7"/>
    </row>
    <row r="121" spans="11:11" x14ac:dyDescent="0.2">
      <c r="K121" s="7"/>
    </row>
    <row r="122" spans="11:11" x14ac:dyDescent="0.2">
      <c r="K122" s="7"/>
    </row>
    <row r="123" spans="11:11" x14ac:dyDescent="0.2">
      <c r="K123" s="7"/>
    </row>
    <row r="124" spans="11:11" x14ac:dyDescent="0.2">
      <c r="K124" s="7"/>
    </row>
    <row r="125" spans="11:11" x14ac:dyDescent="0.2">
      <c r="K125" s="7"/>
    </row>
    <row r="126" spans="11:11" x14ac:dyDescent="0.2">
      <c r="K126" s="7"/>
    </row>
    <row r="127" spans="11:11" x14ac:dyDescent="0.2">
      <c r="K127" s="7"/>
    </row>
    <row r="128" spans="11:11" x14ac:dyDescent="0.2">
      <c r="K128" s="7"/>
    </row>
    <row r="129" spans="11:11" x14ac:dyDescent="0.2">
      <c r="K129" s="7"/>
    </row>
    <row r="130" spans="11:11" x14ac:dyDescent="0.2">
      <c r="K130" s="7"/>
    </row>
    <row r="131" spans="11:11" x14ac:dyDescent="0.2">
      <c r="K131" s="7"/>
    </row>
    <row r="132" spans="11:11" x14ac:dyDescent="0.2">
      <c r="K132" s="7"/>
    </row>
    <row r="133" spans="11:11" x14ac:dyDescent="0.2">
      <c r="K133" s="7"/>
    </row>
    <row r="134" spans="11:11" x14ac:dyDescent="0.2">
      <c r="K134" s="7"/>
    </row>
    <row r="135" spans="11:11" x14ac:dyDescent="0.2">
      <c r="K135" s="7"/>
    </row>
    <row r="136" spans="11:11" x14ac:dyDescent="0.2">
      <c r="K136" s="7"/>
    </row>
    <row r="137" spans="11:11" x14ac:dyDescent="0.2">
      <c r="K137" s="7"/>
    </row>
    <row r="138" spans="11:11" x14ac:dyDescent="0.2">
      <c r="K138" s="7"/>
    </row>
    <row r="139" spans="11:11" x14ac:dyDescent="0.2">
      <c r="K139" s="7"/>
    </row>
    <row r="140" spans="11:11" x14ac:dyDescent="0.2">
      <c r="K140" s="7"/>
    </row>
    <row r="141" spans="11:11" x14ac:dyDescent="0.2">
      <c r="K141" s="7"/>
    </row>
    <row r="142" spans="11:11" x14ac:dyDescent="0.2">
      <c r="K142" s="7"/>
    </row>
    <row r="143" spans="11:11" x14ac:dyDescent="0.2">
      <c r="K143" s="7"/>
    </row>
    <row r="144" spans="11:11" x14ac:dyDescent="0.2">
      <c r="K144" s="7"/>
    </row>
    <row r="145" spans="11:11" x14ac:dyDescent="0.2">
      <c r="K145" s="7"/>
    </row>
    <row r="146" spans="11:11" x14ac:dyDescent="0.2">
      <c r="K146" s="7"/>
    </row>
    <row r="147" spans="11:11" x14ac:dyDescent="0.2">
      <c r="K147" s="7"/>
    </row>
    <row r="148" spans="11:11" x14ac:dyDescent="0.2">
      <c r="K148" s="7"/>
    </row>
    <row r="149" spans="11:11" x14ac:dyDescent="0.2">
      <c r="K149" s="7"/>
    </row>
    <row r="150" spans="11:11" x14ac:dyDescent="0.2">
      <c r="K150" s="7"/>
    </row>
    <row r="151" spans="11:11" x14ac:dyDescent="0.2">
      <c r="K151" s="7"/>
    </row>
    <row r="152" spans="11:11" x14ac:dyDescent="0.2">
      <c r="K152" s="7"/>
    </row>
    <row r="153" spans="11:11" x14ac:dyDescent="0.2">
      <c r="K153" s="7"/>
    </row>
    <row r="154" spans="11:11" x14ac:dyDescent="0.2">
      <c r="K154" s="7"/>
    </row>
    <row r="155" spans="11:11" x14ac:dyDescent="0.2">
      <c r="K155" s="7"/>
    </row>
    <row r="156" spans="11:11" x14ac:dyDescent="0.2">
      <c r="K156" s="7"/>
    </row>
    <row r="157" spans="11:11" x14ac:dyDescent="0.2">
      <c r="K157" s="7"/>
    </row>
    <row r="158" spans="11:11" x14ac:dyDescent="0.2">
      <c r="K158" s="7"/>
    </row>
    <row r="159" spans="11:11" x14ac:dyDescent="0.2">
      <c r="K159" s="7"/>
    </row>
    <row r="160" spans="11:11" x14ac:dyDescent="0.2">
      <c r="K160" s="7"/>
    </row>
    <row r="161" spans="11:11" x14ac:dyDescent="0.2">
      <c r="K161" s="7"/>
    </row>
    <row r="162" spans="11:11" x14ac:dyDescent="0.2">
      <c r="K162" s="7"/>
    </row>
    <row r="163" spans="11:11" x14ac:dyDescent="0.2">
      <c r="K163" s="7"/>
    </row>
    <row r="164" spans="11:11" x14ac:dyDescent="0.2">
      <c r="K164" s="7"/>
    </row>
    <row r="165" spans="11:11" x14ac:dyDescent="0.2">
      <c r="K165" s="7"/>
    </row>
    <row r="166" spans="11:11" x14ac:dyDescent="0.2">
      <c r="K166" s="7"/>
    </row>
    <row r="167" spans="11:11" x14ac:dyDescent="0.2">
      <c r="K167" s="7"/>
    </row>
    <row r="168" spans="11:11" x14ac:dyDescent="0.2">
      <c r="K168" s="7"/>
    </row>
    <row r="169" spans="11:11" x14ac:dyDescent="0.2">
      <c r="K169" s="7"/>
    </row>
    <row r="170" spans="11:11" x14ac:dyDescent="0.2">
      <c r="K170" s="7"/>
    </row>
    <row r="171" spans="11:11" x14ac:dyDescent="0.2">
      <c r="K171" s="7"/>
    </row>
    <row r="172" spans="11:11" x14ac:dyDescent="0.2">
      <c r="K172" s="7"/>
    </row>
    <row r="173" spans="11:11" x14ac:dyDescent="0.2">
      <c r="K173" s="7"/>
    </row>
    <row r="174" spans="11:11" x14ac:dyDescent="0.2">
      <c r="K174" s="7"/>
    </row>
    <row r="175" spans="11:11" x14ac:dyDescent="0.2">
      <c r="K175" s="7"/>
    </row>
    <row r="176" spans="11:11" x14ac:dyDescent="0.2">
      <c r="K176" s="7"/>
    </row>
    <row r="177" spans="11:11" x14ac:dyDescent="0.2">
      <c r="K177" s="7"/>
    </row>
    <row r="178" spans="11:11" x14ac:dyDescent="0.2">
      <c r="K178" s="7"/>
    </row>
    <row r="179" spans="11:11" x14ac:dyDescent="0.2">
      <c r="K179" s="7"/>
    </row>
    <row r="180" spans="11:11" x14ac:dyDescent="0.2">
      <c r="K180" s="7"/>
    </row>
    <row r="181" spans="11:11" x14ac:dyDescent="0.2">
      <c r="K181" s="7"/>
    </row>
    <row r="182" spans="11:11" x14ac:dyDescent="0.2">
      <c r="K182" s="7"/>
    </row>
    <row r="183" spans="11:11" x14ac:dyDescent="0.2">
      <c r="K183" s="7"/>
    </row>
    <row r="184" spans="11:11" x14ac:dyDescent="0.2">
      <c r="K184" s="7"/>
    </row>
    <row r="185" spans="11:11" x14ac:dyDescent="0.2">
      <c r="K185" s="7"/>
    </row>
    <row r="186" spans="11:11" x14ac:dyDescent="0.2">
      <c r="K186" s="7"/>
    </row>
    <row r="187" spans="11:11" x14ac:dyDescent="0.2">
      <c r="K187" s="7"/>
    </row>
    <row r="188" spans="11:11" x14ac:dyDescent="0.2">
      <c r="K188" s="7"/>
    </row>
    <row r="189" spans="11:11" x14ac:dyDescent="0.2">
      <c r="K189" s="7"/>
    </row>
    <row r="190" spans="11:11" x14ac:dyDescent="0.2">
      <c r="K190" s="7"/>
    </row>
    <row r="191" spans="11:11" x14ac:dyDescent="0.2">
      <c r="K191" s="7"/>
    </row>
    <row r="192" spans="11:11" x14ac:dyDescent="0.2">
      <c r="K192" s="7"/>
    </row>
    <row r="193" spans="11:11" x14ac:dyDescent="0.2">
      <c r="K193" s="7"/>
    </row>
    <row r="194" spans="11:11" x14ac:dyDescent="0.2">
      <c r="K194" s="7"/>
    </row>
    <row r="195" spans="11:11" x14ac:dyDescent="0.2">
      <c r="K195" s="7"/>
    </row>
    <row r="196" spans="11:11" x14ac:dyDescent="0.2">
      <c r="K196" s="7"/>
    </row>
    <row r="197" spans="11:11" x14ac:dyDescent="0.2">
      <c r="K197" s="7"/>
    </row>
    <row r="198" spans="11:11" x14ac:dyDescent="0.2">
      <c r="K198" s="7"/>
    </row>
    <row r="199" spans="11:11" x14ac:dyDescent="0.2">
      <c r="K199" s="7"/>
    </row>
    <row r="200" spans="11:11" x14ac:dyDescent="0.2">
      <c r="K200" s="7"/>
    </row>
    <row r="201" spans="11:11" x14ac:dyDescent="0.2">
      <c r="K201" s="7"/>
    </row>
    <row r="202" spans="11:11" x14ac:dyDescent="0.2">
      <c r="K202" s="7"/>
    </row>
    <row r="203" spans="11:11" x14ac:dyDescent="0.2">
      <c r="K203" s="7"/>
    </row>
    <row r="204" spans="11:11" x14ac:dyDescent="0.2">
      <c r="K204" s="7"/>
    </row>
    <row r="205" spans="11:11" x14ac:dyDescent="0.2">
      <c r="K205" s="7"/>
    </row>
    <row r="206" spans="11:11" x14ac:dyDescent="0.2">
      <c r="K206" s="7"/>
    </row>
    <row r="207" spans="11:11" x14ac:dyDescent="0.2">
      <c r="K207" s="7"/>
    </row>
    <row r="208" spans="11:11" x14ac:dyDescent="0.2">
      <c r="K208" s="7"/>
    </row>
    <row r="209" spans="11:11" x14ac:dyDescent="0.2">
      <c r="K209" s="7"/>
    </row>
    <row r="210" spans="11:11" x14ac:dyDescent="0.2">
      <c r="K210" s="7"/>
    </row>
    <row r="211" spans="11:11" x14ac:dyDescent="0.2">
      <c r="K211" s="7"/>
    </row>
    <row r="212" spans="11:11" x14ac:dyDescent="0.2">
      <c r="K212" s="7"/>
    </row>
    <row r="213" spans="11:11" x14ac:dyDescent="0.2">
      <c r="K213" s="7"/>
    </row>
    <row r="214" spans="11:11" x14ac:dyDescent="0.2">
      <c r="K214" s="7"/>
    </row>
    <row r="215" spans="11:11" x14ac:dyDescent="0.2">
      <c r="K215" s="7"/>
    </row>
    <row r="216" spans="11:11" x14ac:dyDescent="0.2">
      <c r="K216" s="7"/>
    </row>
    <row r="217" spans="11:11" x14ac:dyDescent="0.2">
      <c r="K217" s="7"/>
    </row>
    <row r="218" spans="11:11" x14ac:dyDescent="0.2">
      <c r="K218" s="7"/>
    </row>
    <row r="219" spans="11:11" x14ac:dyDescent="0.2">
      <c r="K219" s="7"/>
    </row>
    <row r="220" spans="11:11" x14ac:dyDescent="0.2">
      <c r="K220" s="7"/>
    </row>
    <row r="221" spans="11:11" x14ac:dyDescent="0.2">
      <c r="K221" s="7"/>
    </row>
    <row r="222" spans="11:11" x14ac:dyDescent="0.2">
      <c r="K222" s="7"/>
    </row>
    <row r="223" spans="11:11" x14ac:dyDescent="0.2">
      <c r="K223" s="7"/>
    </row>
    <row r="224" spans="11:11" x14ac:dyDescent="0.2">
      <c r="K224" s="7"/>
    </row>
    <row r="225" spans="11:11" x14ac:dyDescent="0.2">
      <c r="K225" s="7"/>
    </row>
    <row r="226" spans="11:11" x14ac:dyDescent="0.2">
      <c r="K226" s="7"/>
    </row>
    <row r="227" spans="11:11" x14ac:dyDescent="0.2">
      <c r="K227" s="7"/>
    </row>
    <row r="228" spans="11:11" x14ac:dyDescent="0.2">
      <c r="K228" s="7"/>
    </row>
    <row r="229" spans="11:11" x14ac:dyDescent="0.2">
      <c r="K229" s="7"/>
    </row>
    <row r="230" spans="11:11" x14ac:dyDescent="0.2">
      <c r="K230" s="7"/>
    </row>
    <row r="231" spans="11:11" x14ac:dyDescent="0.2">
      <c r="K231" s="7"/>
    </row>
    <row r="232" spans="11:11" x14ac:dyDescent="0.2">
      <c r="K232" s="7"/>
    </row>
    <row r="233" spans="11:11" x14ac:dyDescent="0.2">
      <c r="K233" s="7"/>
    </row>
    <row r="234" spans="11:11" x14ac:dyDescent="0.2">
      <c r="K234" s="7"/>
    </row>
    <row r="235" spans="11:11" x14ac:dyDescent="0.2">
      <c r="K235" s="7"/>
    </row>
    <row r="236" spans="11:11" x14ac:dyDescent="0.2">
      <c r="K236" s="7"/>
    </row>
    <row r="237" spans="11:11" x14ac:dyDescent="0.2">
      <c r="K237" s="7"/>
    </row>
    <row r="238" spans="11:11" x14ac:dyDescent="0.2">
      <c r="K238" s="7"/>
    </row>
    <row r="239" spans="11:11" x14ac:dyDescent="0.2">
      <c r="K239" s="7"/>
    </row>
    <row r="240" spans="11:11" x14ac:dyDescent="0.2">
      <c r="K240" s="7"/>
    </row>
    <row r="241" spans="11:11" x14ac:dyDescent="0.2">
      <c r="K241" s="7"/>
    </row>
    <row r="242" spans="11:11" x14ac:dyDescent="0.2">
      <c r="K242" s="7"/>
    </row>
    <row r="243" spans="11:11" x14ac:dyDescent="0.2">
      <c r="K243" s="7"/>
    </row>
    <row r="244" spans="11:11" x14ac:dyDescent="0.2">
      <c r="K244" s="7"/>
    </row>
    <row r="245" spans="11:11" x14ac:dyDescent="0.2">
      <c r="K245" s="7"/>
    </row>
    <row r="246" spans="11:11" x14ac:dyDescent="0.2">
      <c r="K246" s="7"/>
    </row>
    <row r="247" spans="11:11" x14ac:dyDescent="0.2">
      <c r="K247" s="7"/>
    </row>
    <row r="248" spans="11:11" x14ac:dyDescent="0.2">
      <c r="K248" s="7"/>
    </row>
    <row r="249" spans="11:11" x14ac:dyDescent="0.2">
      <c r="K249" s="7"/>
    </row>
    <row r="250" spans="11:11" x14ac:dyDescent="0.2">
      <c r="K250" s="7"/>
    </row>
    <row r="251" spans="11:11" x14ac:dyDescent="0.2">
      <c r="K251" s="7"/>
    </row>
    <row r="252" spans="11:11" x14ac:dyDescent="0.2">
      <c r="K252" s="7"/>
    </row>
    <row r="253" spans="11:11" x14ac:dyDescent="0.2">
      <c r="K253" s="7"/>
    </row>
    <row r="254" spans="11:11" x14ac:dyDescent="0.2">
      <c r="K254" s="7"/>
    </row>
    <row r="255" spans="11:11" x14ac:dyDescent="0.2">
      <c r="K255" s="7"/>
    </row>
    <row r="256" spans="11:11" x14ac:dyDescent="0.2">
      <c r="K256" s="7"/>
    </row>
    <row r="257" spans="11:11" x14ac:dyDescent="0.2">
      <c r="K257" s="7"/>
    </row>
    <row r="258" spans="11:11" x14ac:dyDescent="0.2">
      <c r="K258" s="7"/>
    </row>
    <row r="259" spans="11:11" x14ac:dyDescent="0.2">
      <c r="K259" s="7"/>
    </row>
    <row r="260" spans="11:11" x14ac:dyDescent="0.2">
      <c r="K260" s="7"/>
    </row>
    <row r="261" spans="11:11" x14ac:dyDescent="0.2">
      <c r="K261" s="7"/>
    </row>
    <row r="262" spans="11:11" x14ac:dyDescent="0.2">
      <c r="K262" s="7"/>
    </row>
    <row r="263" spans="11:11" x14ac:dyDescent="0.2">
      <c r="K263" s="7"/>
    </row>
    <row r="264" spans="11:11" x14ac:dyDescent="0.2">
      <c r="K264" s="7"/>
    </row>
    <row r="265" spans="11:11" x14ac:dyDescent="0.2">
      <c r="K265" s="7"/>
    </row>
    <row r="266" spans="11:11" x14ac:dyDescent="0.2">
      <c r="K266" s="7"/>
    </row>
    <row r="267" spans="11:11" x14ac:dyDescent="0.2">
      <c r="K267" s="7"/>
    </row>
    <row r="268" spans="11:11" x14ac:dyDescent="0.2">
      <c r="K268" s="7"/>
    </row>
    <row r="269" spans="11:11" x14ac:dyDescent="0.2">
      <c r="K269" s="7"/>
    </row>
    <row r="270" spans="11:11" x14ac:dyDescent="0.2">
      <c r="K270" s="7"/>
    </row>
    <row r="271" spans="11:11" x14ac:dyDescent="0.2">
      <c r="K271" s="7"/>
    </row>
    <row r="272" spans="11:11" x14ac:dyDescent="0.2">
      <c r="K272" s="7"/>
    </row>
    <row r="273" spans="11:11" x14ac:dyDescent="0.2">
      <c r="K273" s="7"/>
    </row>
    <row r="274" spans="11:11" x14ac:dyDescent="0.2">
      <c r="K274" s="7"/>
    </row>
    <row r="275" spans="11:11" x14ac:dyDescent="0.2">
      <c r="K275" s="7"/>
    </row>
    <row r="276" spans="11:11" x14ac:dyDescent="0.2">
      <c r="K276" s="7"/>
    </row>
    <row r="277" spans="11:11" x14ac:dyDescent="0.2">
      <c r="K277" s="7"/>
    </row>
    <row r="278" spans="11:11" x14ac:dyDescent="0.2">
      <c r="K278" s="7"/>
    </row>
    <row r="279" spans="11:11" x14ac:dyDescent="0.2">
      <c r="K279" s="7"/>
    </row>
    <row r="280" spans="11:11" x14ac:dyDescent="0.2">
      <c r="K280" s="7"/>
    </row>
    <row r="281" spans="11:11" x14ac:dyDescent="0.2">
      <c r="K281" s="7"/>
    </row>
    <row r="282" spans="11:11" x14ac:dyDescent="0.2">
      <c r="K282" s="7"/>
    </row>
    <row r="283" spans="11:11" x14ac:dyDescent="0.2">
      <c r="K283" s="7"/>
    </row>
    <row r="284" spans="11:11" x14ac:dyDescent="0.2">
      <c r="K284" s="7"/>
    </row>
    <row r="285" spans="11:11" x14ac:dyDescent="0.2">
      <c r="K285" s="7"/>
    </row>
    <row r="286" spans="11:11" x14ac:dyDescent="0.2">
      <c r="K286" s="7"/>
    </row>
    <row r="287" spans="11:11" x14ac:dyDescent="0.2">
      <c r="K287" s="7"/>
    </row>
    <row r="288" spans="11:11" x14ac:dyDescent="0.2">
      <c r="K288" s="7"/>
    </row>
    <row r="289" spans="11:11" x14ac:dyDescent="0.2">
      <c r="K289" s="7"/>
    </row>
    <row r="290" spans="11:11" x14ac:dyDescent="0.2">
      <c r="K290" s="7"/>
    </row>
    <row r="291" spans="11:11" x14ac:dyDescent="0.2">
      <c r="K291" s="7"/>
    </row>
    <row r="292" spans="11:11" x14ac:dyDescent="0.2">
      <c r="K292" s="7"/>
    </row>
    <row r="293" spans="11:11" x14ac:dyDescent="0.2">
      <c r="K293" s="7"/>
    </row>
    <row r="294" spans="11:11" x14ac:dyDescent="0.2">
      <c r="K294" s="7"/>
    </row>
    <row r="295" spans="11:11" x14ac:dyDescent="0.2">
      <c r="K295" s="7"/>
    </row>
    <row r="296" spans="11:11" x14ac:dyDescent="0.2">
      <c r="K296" s="7"/>
    </row>
    <row r="297" spans="11:11" x14ac:dyDescent="0.2">
      <c r="K297" s="7"/>
    </row>
    <row r="298" spans="11:11" x14ac:dyDescent="0.2">
      <c r="K298" s="7"/>
    </row>
    <row r="299" spans="11:11" x14ac:dyDescent="0.2">
      <c r="K299" s="7"/>
    </row>
    <row r="300" spans="11:11" x14ac:dyDescent="0.2">
      <c r="K300" s="7"/>
    </row>
    <row r="301" spans="11:11" x14ac:dyDescent="0.2">
      <c r="K301" s="7"/>
    </row>
    <row r="302" spans="11:11" x14ac:dyDescent="0.2">
      <c r="K302" s="7"/>
    </row>
    <row r="303" spans="11:11" x14ac:dyDescent="0.2">
      <c r="K303" s="7"/>
    </row>
    <row r="304" spans="11:11" x14ac:dyDescent="0.2">
      <c r="K304" s="7"/>
    </row>
    <row r="305" spans="11:11" x14ac:dyDescent="0.2">
      <c r="K305" s="7"/>
    </row>
    <row r="306" spans="11:11" x14ac:dyDescent="0.2">
      <c r="K306" s="7"/>
    </row>
    <row r="307" spans="11:11" x14ac:dyDescent="0.2">
      <c r="K307" s="7"/>
    </row>
    <row r="308" spans="11:11" x14ac:dyDescent="0.2">
      <c r="K308" s="7"/>
    </row>
    <row r="309" spans="11:11" x14ac:dyDescent="0.2">
      <c r="K309" s="7"/>
    </row>
    <row r="310" spans="11:11" x14ac:dyDescent="0.2">
      <c r="K310" s="7"/>
    </row>
    <row r="311" spans="11:11" x14ac:dyDescent="0.2">
      <c r="K311" s="7"/>
    </row>
    <row r="312" spans="11:11" x14ac:dyDescent="0.2">
      <c r="K312" s="7"/>
    </row>
    <row r="313" spans="11:11" x14ac:dyDescent="0.2">
      <c r="K313" s="7"/>
    </row>
    <row r="314" spans="11:11" x14ac:dyDescent="0.2">
      <c r="K314" s="7"/>
    </row>
    <row r="315" spans="11:11" x14ac:dyDescent="0.2">
      <c r="K315" s="7"/>
    </row>
    <row r="316" spans="11:11" x14ac:dyDescent="0.2">
      <c r="K316" s="7"/>
    </row>
    <row r="317" spans="11:11" x14ac:dyDescent="0.2">
      <c r="K317" s="7"/>
    </row>
    <row r="318" spans="11:11" x14ac:dyDescent="0.2">
      <c r="K318" s="7"/>
    </row>
    <row r="319" spans="11:11" x14ac:dyDescent="0.2">
      <c r="K319" s="7"/>
    </row>
    <row r="320" spans="11:11" x14ac:dyDescent="0.2">
      <c r="K320" s="7"/>
    </row>
    <row r="321" spans="11:11" x14ac:dyDescent="0.2">
      <c r="K321" s="7"/>
    </row>
    <row r="322" spans="11:11" x14ac:dyDescent="0.2">
      <c r="K322" s="7"/>
    </row>
    <row r="323" spans="11:11" x14ac:dyDescent="0.2">
      <c r="K323" s="7"/>
    </row>
    <row r="324" spans="11:11" x14ac:dyDescent="0.2">
      <c r="K324" s="7"/>
    </row>
    <row r="325" spans="11:11" x14ac:dyDescent="0.2">
      <c r="K325" s="7"/>
    </row>
    <row r="326" spans="11:11" x14ac:dyDescent="0.2">
      <c r="K326" s="7"/>
    </row>
    <row r="327" spans="11:11" x14ac:dyDescent="0.2">
      <c r="K327" s="7"/>
    </row>
    <row r="328" spans="11:11" x14ac:dyDescent="0.2">
      <c r="K328" s="7"/>
    </row>
    <row r="329" spans="11:11" x14ac:dyDescent="0.2">
      <c r="K329" s="7"/>
    </row>
    <row r="330" spans="11:11" x14ac:dyDescent="0.2">
      <c r="K330" s="7"/>
    </row>
    <row r="331" spans="11:11" x14ac:dyDescent="0.2">
      <c r="K331" s="7"/>
    </row>
    <row r="332" spans="11:11" x14ac:dyDescent="0.2">
      <c r="K332" s="7"/>
    </row>
    <row r="333" spans="11:11" x14ac:dyDescent="0.2">
      <c r="K333" s="7"/>
    </row>
    <row r="334" spans="11:11" x14ac:dyDescent="0.2">
      <c r="K334" s="7"/>
    </row>
    <row r="335" spans="11:11" x14ac:dyDescent="0.2">
      <c r="K335" s="7"/>
    </row>
    <row r="336" spans="11:11" x14ac:dyDescent="0.2">
      <c r="K336" s="7"/>
    </row>
    <row r="337" spans="11:11" x14ac:dyDescent="0.2">
      <c r="K337" s="7"/>
    </row>
    <row r="338" spans="11:11" x14ac:dyDescent="0.2">
      <c r="K338" s="7"/>
    </row>
    <row r="339" spans="11:11" x14ac:dyDescent="0.2">
      <c r="K339" s="7"/>
    </row>
    <row r="340" spans="11:11" x14ac:dyDescent="0.2">
      <c r="K340" s="7"/>
    </row>
    <row r="341" spans="11:11" x14ac:dyDescent="0.2">
      <c r="K341" s="7"/>
    </row>
    <row r="342" spans="11:11" x14ac:dyDescent="0.2">
      <c r="K342" s="7"/>
    </row>
    <row r="343" spans="11:11" x14ac:dyDescent="0.2">
      <c r="K343" s="7"/>
    </row>
    <row r="344" spans="11:11" x14ac:dyDescent="0.2">
      <c r="K344" s="7"/>
    </row>
    <row r="345" spans="11:11" x14ac:dyDescent="0.2">
      <c r="K345" s="7"/>
    </row>
    <row r="346" spans="11:11" x14ac:dyDescent="0.2">
      <c r="K346" s="7"/>
    </row>
    <row r="347" spans="11:11" x14ac:dyDescent="0.2">
      <c r="K347" s="7"/>
    </row>
    <row r="348" spans="11:11" x14ac:dyDescent="0.2">
      <c r="K348" s="7"/>
    </row>
    <row r="349" spans="11:11" x14ac:dyDescent="0.2">
      <c r="K349" s="7"/>
    </row>
    <row r="350" spans="11:11" x14ac:dyDescent="0.2">
      <c r="K350" s="7"/>
    </row>
    <row r="351" spans="11:11" x14ac:dyDescent="0.2">
      <c r="K351" s="7"/>
    </row>
    <row r="352" spans="11:11" x14ac:dyDescent="0.2">
      <c r="K352" s="7"/>
    </row>
    <row r="353" spans="11:11" x14ac:dyDescent="0.2">
      <c r="K353" s="7"/>
    </row>
    <row r="354" spans="11:11" x14ac:dyDescent="0.2">
      <c r="K354" s="7"/>
    </row>
    <row r="355" spans="11:11" x14ac:dyDescent="0.2">
      <c r="K355" s="7"/>
    </row>
    <row r="356" spans="11:11" x14ac:dyDescent="0.2">
      <c r="K356" s="7"/>
    </row>
    <row r="357" spans="11:11" x14ac:dyDescent="0.2">
      <c r="K357" s="7"/>
    </row>
    <row r="358" spans="11:11" x14ac:dyDescent="0.2">
      <c r="K358" s="7"/>
    </row>
    <row r="359" spans="11:11" x14ac:dyDescent="0.2">
      <c r="K359" s="7"/>
    </row>
    <row r="360" spans="11:11" x14ac:dyDescent="0.2">
      <c r="K360" s="7"/>
    </row>
    <row r="361" spans="11:11" x14ac:dyDescent="0.2">
      <c r="K361" s="7"/>
    </row>
    <row r="362" spans="11:11" x14ac:dyDescent="0.2">
      <c r="K362" s="7"/>
    </row>
    <row r="363" spans="11:11" x14ac:dyDescent="0.2">
      <c r="K363" s="7"/>
    </row>
    <row r="364" spans="11:11" x14ac:dyDescent="0.2">
      <c r="K364" s="7"/>
    </row>
    <row r="365" spans="11:11" x14ac:dyDescent="0.2">
      <c r="K365" s="7"/>
    </row>
    <row r="366" spans="11:11" x14ac:dyDescent="0.2">
      <c r="K366" s="7"/>
    </row>
    <row r="367" spans="11:11" x14ac:dyDescent="0.2">
      <c r="K367" s="7"/>
    </row>
    <row r="368" spans="11:11" x14ac:dyDescent="0.2">
      <c r="K368" s="7"/>
    </row>
    <row r="369" spans="11:11" x14ac:dyDescent="0.2">
      <c r="K369" s="7"/>
    </row>
    <row r="370" spans="11:11" x14ac:dyDescent="0.2">
      <c r="K370" s="7"/>
    </row>
    <row r="371" spans="11:11" x14ac:dyDescent="0.2">
      <c r="K371" s="7"/>
    </row>
    <row r="372" spans="11:11" x14ac:dyDescent="0.2">
      <c r="K372" s="7"/>
    </row>
    <row r="373" spans="11:11" x14ac:dyDescent="0.2">
      <c r="K373" s="7"/>
    </row>
    <row r="374" spans="11:11" x14ac:dyDescent="0.2">
      <c r="K374" s="7"/>
    </row>
    <row r="375" spans="11:11" x14ac:dyDescent="0.2">
      <c r="K375" s="7"/>
    </row>
    <row r="376" spans="11:11" x14ac:dyDescent="0.2">
      <c r="K376" s="7"/>
    </row>
    <row r="377" spans="11:11" x14ac:dyDescent="0.2">
      <c r="K377" s="7"/>
    </row>
    <row r="378" spans="11:11" x14ac:dyDescent="0.2">
      <c r="K378" s="7"/>
    </row>
    <row r="379" spans="11:11" x14ac:dyDescent="0.2">
      <c r="K379" s="7"/>
    </row>
    <row r="380" spans="11:11" x14ac:dyDescent="0.2">
      <c r="K380" s="7"/>
    </row>
    <row r="381" spans="11:11" x14ac:dyDescent="0.2">
      <c r="K381" s="7"/>
    </row>
    <row r="382" spans="11:11" x14ac:dyDescent="0.2">
      <c r="K382" s="7"/>
    </row>
    <row r="383" spans="11:11" x14ac:dyDescent="0.2">
      <c r="K383" s="7"/>
    </row>
    <row r="384" spans="11:11" x14ac:dyDescent="0.2">
      <c r="K384" s="7"/>
    </row>
    <row r="385" spans="11:11" x14ac:dyDescent="0.2">
      <c r="K385" s="7"/>
    </row>
    <row r="386" spans="11:11" x14ac:dyDescent="0.2">
      <c r="K386" s="7"/>
    </row>
    <row r="387" spans="11:11" x14ac:dyDescent="0.2">
      <c r="K387" s="7"/>
    </row>
    <row r="388" spans="11:11" x14ac:dyDescent="0.2">
      <c r="K388" s="7"/>
    </row>
    <row r="389" spans="11:11" x14ac:dyDescent="0.2">
      <c r="K389" s="7"/>
    </row>
    <row r="390" spans="11:11" x14ac:dyDescent="0.2">
      <c r="K390" s="7"/>
    </row>
    <row r="391" spans="11:11" x14ac:dyDescent="0.2">
      <c r="K391" s="7"/>
    </row>
    <row r="392" spans="11:11" x14ac:dyDescent="0.2">
      <c r="K392" s="7"/>
    </row>
    <row r="393" spans="11:11" x14ac:dyDescent="0.2">
      <c r="K393" s="7"/>
    </row>
    <row r="394" spans="11:11" x14ac:dyDescent="0.2">
      <c r="K394" s="7"/>
    </row>
    <row r="395" spans="11:11" x14ac:dyDescent="0.2">
      <c r="K395" s="7"/>
    </row>
    <row r="396" spans="11:11" x14ac:dyDescent="0.2">
      <c r="K396" s="7"/>
    </row>
    <row r="397" spans="11:11" x14ac:dyDescent="0.2">
      <c r="K397" s="7"/>
    </row>
    <row r="398" spans="11:11" x14ac:dyDescent="0.2">
      <c r="K398" s="7"/>
    </row>
    <row r="399" spans="11:11" x14ac:dyDescent="0.2">
      <c r="K399" s="7"/>
    </row>
    <row r="400" spans="11:11" x14ac:dyDescent="0.2">
      <c r="K400" s="7"/>
    </row>
    <row r="401" spans="11:11" x14ac:dyDescent="0.2">
      <c r="K401" s="7"/>
    </row>
    <row r="402" spans="11:11" x14ac:dyDescent="0.2">
      <c r="K402" s="7"/>
    </row>
    <row r="403" spans="11:11" x14ac:dyDescent="0.2">
      <c r="K403" s="7"/>
    </row>
    <row r="404" spans="11:11" x14ac:dyDescent="0.2">
      <c r="K404" s="7"/>
    </row>
    <row r="405" spans="11:11" x14ac:dyDescent="0.2">
      <c r="K405" s="7"/>
    </row>
    <row r="406" spans="11:11" x14ac:dyDescent="0.2">
      <c r="K406" s="7"/>
    </row>
    <row r="407" spans="11:11" x14ac:dyDescent="0.2">
      <c r="K407" s="7"/>
    </row>
    <row r="408" spans="11:11" x14ac:dyDescent="0.2">
      <c r="K408" s="7"/>
    </row>
    <row r="409" spans="11:11" x14ac:dyDescent="0.2">
      <c r="K409" s="7"/>
    </row>
    <row r="410" spans="11:11" x14ac:dyDescent="0.2">
      <c r="K410" s="7"/>
    </row>
    <row r="411" spans="11:11" x14ac:dyDescent="0.2">
      <c r="K411" s="7"/>
    </row>
    <row r="412" spans="11:11" x14ac:dyDescent="0.2">
      <c r="K412" s="7"/>
    </row>
    <row r="413" spans="11:11" x14ac:dyDescent="0.2">
      <c r="K413" s="7"/>
    </row>
    <row r="414" spans="11:11" x14ac:dyDescent="0.2">
      <c r="K414" s="7"/>
    </row>
    <row r="415" spans="11:11" x14ac:dyDescent="0.2">
      <c r="K415" s="7"/>
    </row>
    <row r="416" spans="11:11" x14ac:dyDescent="0.2">
      <c r="K416" s="7"/>
    </row>
    <row r="417" spans="11:11" x14ac:dyDescent="0.2">
      <c r="K417" s="7"/>
    </row>
    <row r="418" spans="11:11" x14ac:dyDescent="0.2">
      <c r="K418" s="7"/>
    </row>
    <row r="419" spans="11:11" x14ac:dyDescent="0.2">
      <c r="K419" s="7"/>
    </row>
    <row r="420" spans="11:11" x14ac:dyDescent="0.2">
      <c r="K420" s="7"/>
    </row>
    <row r="421" spans="11:11" x14ac:dyDescent="0.2">
      <c r="K421" s="7"/>
    </row>
    <row r="422" spans="11:11" x14ac:dyDescent="0.2">
      <c r="K422" s="7"/>
    </row>
    <row r="423" spans="11:11" x14ac:dyDescent="0.2">
      <c r="K423" s="7"/>
    </row>
    <row r="424" spans="11:11" x14ac:dyDescent="0.2">
      <c r="K424" s="7"/>
    </row>
    <row r="425" spans="11:11" x14ac:dyDescent="0.2">
      <c r="K425" s="7"/>
    </row>
    <row r="426" spans="11:11" x14ac:dyDescent="0.2">
      <c r="K426" s="7"/>
    </row>
    <row r="427" spans="11:11" x14ac:dyDescent="0.2">
      <c r="K427" s="7"/>
    </row>
    <row r="428" spans="11:11" x14ac:dyDescent="0.2">
      <c r="K428" s="7"/>
    </row>
    <row r="429" spans="11:11" x14ac:dyDescent="0.2">
      <c r="K429" s="7"/>
    </row>
    <row r="430" spans="11:11" x14ac:dyDescent="0.2">
      <c r="K430" s="7"/>
    </row>
    <row r="431" spans="11:11" x14ac:dyDescent="0.2">
      <c r="K431" s="7"/>
    </row>
    <row r="432" spans="11:11" x14ac:dyDescent="0.2">
      <c r="K432" s="7"/>
    </row>
    <row r="433" spans="11:11" x14ac:dyDescent="0.2">
      <c r="K433" s="7"/>
    </row>
    <row r="434" spans="11:11" x14ac:dyDescent="0.2">
      <c r="K434" s="7"/>
    </row>
    <row r="435" spans="11:11" x14ac:dyDescent="0.2">
      <c r="K435" s="7"/>
    </row>
    <row r="436" spans="11:11" x14ac:dyDescent="0.2">
      <c r="K436" s="7"/>
    </row>
    <row r="437" spans="11:11" x14ac:dyDescent="0.2">
      <c r="K437" s="7"/>
    </row>
    <row r="438" spans="11:11" x14ac:dyDescent="0.2">
      <c r="K438" s="7"/>
    </row>
    <row r="439" spans="11:11" x14ac:dyDescent="0.2">
      <c r="K439" s="7"/>
    </row>
    <row r="440" spans="11:11" x14ac:dyDescent="0.2">
      <c r="K440" s="7"/>
    </row>
    <row r="441" spans="11:11" x14ac:dyDescent="0.2">
      <c r="K441" s="7"/>
    </row>
    <row r="442" spans="11:11" x14ac:dyDescent="0.2">
      <c r="K442" s="7"/>
    </row>
    <row r="443" spans="11:11" x14ac:dyDescent="0.2">
      <c r="K443" s="7"/>
    </row>
    <row r="444" spans="11:11" x14ac:dyDescent="0.2">
      <c r="K444" s="7"/>
    </row>
    <row r="445" spans="11:11" x14ac:dyDescent="0.2">
      <c r="K445" s="7"/>
    </row>
    <row r="446" spans="11:11" x14ac:dyDescent="0.2">
      <c r="K446" s="7"/>
    </row>
    <row r="447" spans="11:11" x14ac:dyDescent="0.2">
      <c r="K447" s="7"/>
    </row>
    <row r="448" spans="11:11" x14ac:dyDescent="0.2">
      <c r="K448" s="7"/>
    </row>
    <row r="449" spans="11:11" x14ac:dyDescent="0.2">
      <c r="K449" s="7"/>
    </row>
    <row r="450" spans="11:11" x14ac:dyDescent="0.2">
      <c r="K450" s="7"/>
    </row>
    <row r="451" spans="11:11" x14ac:dyDescent="0.2">
      <c r="K451" s="7"/>
    </row>
    <row r="452" spans="11:11" x14ac:dyDescent="0.2">
      <c r="K452" s="7"/>
    </row>
    <row r="453" spans="11:11" x14ac:dyDescent="0.2">
      <c r="K453" s="7"/>
    </row>
    <row r="454" spans="11:11" x14ac:dyDescent="0.2">
      <c r="K454" s="7"/>
    </row>
    <row r="455" spans="11:11" x14ac:dyDescent="0.2">
      <c r="K455" s="7"/>
    </row>
    <row r="456" spans="11:11" x14ac:dyDescent="0.2">
      <c r="K456" s="7"/>
    </row>
    <row r="457" spans="11:11" x14ac:dyDescent="0.2">
      <c r="K457" s="7"/>
    </row>
    <row r="458" spans="11:11" x14ac:dyDescent="0.2">
      <c r="K458" s="7"/>
    </row>
    <row r="459" spans="11:11" x14ac:dyDescent="0.2">
      <c r="K459" s="7"/>
    </row>
    <row r="460" spans="11:11" x14ac:dyDescent="0.2">
      <c r="K460" s="7"/>
    </row>
    <row r="461" spans="11:11" x14ac:dyDescent="0.2">
      <c r="K461" s="7"/>
    </row>
    <row r="462" spans="11:11" x14ac:dyDescent="0.2">
      <c r="K462" s="7"/>
    </row>
    <row r="463" spans="11:11" x14ac:dyDescent="0.2">
      <c r="K463" s="7"/>
    </row>
    <row r="464" spans="11:11" x14ac:dyDescent="0.2">
      <c r="K464" s="7"/>
    </row>
    <row r="465" spans="11:11" x14ac:dyDescent="0.2">
      <c r="K465" s="7"/>
    </row>
    <row r="466" spans="11:11" x14ac:dyDescent="0.2">
      <c r="K466" s="7"/>
    </row>
    <row r="467" spans="11:11" x14ac:dyDescent="0.2">
      <c r="K467" s="7"/>
    </row>
    <row r="468" spans="11:11" x14ac:dyDescent="0.2">
      <c r="K468" s="7"/>
    </row>
    <row r="469" spans="11:11" x14ac:dyDescent="0.2">
      <c r="K469" s="7"/>
    </row>
    <row r="470" spans="11:11" x14ac:dyDescent="0.2">
      <c r="K470" s="7"/>
    </row>
    <row r="471" spans="11:11" x14ac:dyDescent="0.2">
      <c r="K471" s="7"/>
    </row>
    <row r="472" spans="11:11" x14ac:dyDescent="0.2">
      <c r="K472" s="7"/>
    </row>
    <row r="473" spans="11:11" x14ac:dyDescent="0.2">
      <c r="K473" s="7"/>
    </row>
    <row r="474" spans="11:11" x14ac:dyDescent="0.2">
      <c r="K474" s="7"/>
    </row>
    <row r="475" spans="11:11" x14ac:dyDescent="0.2">
      <c r="K475" s="7"/>
    </row>
    <row r="476" spans="11:11" x14ac:dyDescent="0.2">
      <c r="K476" s="7"/>
    </row>
    <row r="477" spans="11:11" x14ac:dyDescent="0.2">
      <c r="K477" s="7"/>
    </row>
    <row r="478" spans="11:11" x14ac:dyDescent="0.2">
      <c r="K478" s="7"/>
    </row>
    <row r="479" spans="11:11" x14ac:dyDescent="0.2">
      <c r="K479" s="7"/>
    </row>
    <row r="480" spans="11:11" x14ac:dyDescent="0.2">
      <c r="K480" s="7"/>
    </row>
    <row r="481" spans="11:11" x14ac:dyDescent="0.2">
      <c r="K481" s="7"/>
    </row>
    <row r="482" spans="11:11" x14ac:dyDescent="0.2">
      <c r="K482" s="7"/>
    </row>
    <row r="483" spans="11:11" x14ac:dyDescent="0.2">
      <c r="K483" s="7"/>
    </row>
    <row r="484" spans="11:11" x14ac:dyDescent="0.2">
      <c r="K484" s="7"/>
    </row>
    <row r="485" spans="11:11" x14ac:dyDescent="0.2">
      <c r="K485" s="7"/>
    </row>
    <row r="486" spans="11:11" x14ac:dyDescent="0.2">
      <c r="K486" s="7"/>
    </row>
    <row r="487" spans="11:11" x14ac:dyDescent="0.2">
      <c r="K487" s="7"/>
    </row>
    <row r="488" spans="11:11" x14ac:dyDescent="0.2">
      <c r="K488" s="7"/>
    </row>
    <row r="489" spans="11:11" x14ac:dyDescent="0.2">
      <c r="K489" s="7"/>
    </row>
    <row r="490" spans="11:11" x14ac:dyDescent="0.2">
      <c r="K490" s="7"/>
    </row>
    <row r="491" spans="11:11" x14ac:dyDescent="0.2">
      <c r="K491" s="7"/>
    </row>
    <row r="492" spans="11:11" x14ac:dyDescent="0.2">
      <c r="K492" s="7"/>
    </row>
    <row r="493" spans="11:11" x14ac:dyDescent="0.2">
      <c r="K493" s="7"/>
    </row>
    <row r="494" spans="11:11" x14ac:dyDescent="0.2">
      <c r="K494" s="7"/>
    </row>
    <row r="495" spans="11:11" x14ac:dyDescent="0.2">
      <c r="K495" s="7"/>
    </row>
    <row r="496" spans="11:11" x14ac:dyDescent="0.2">
      <c r="K496" s="7"/>
    </row>
    <row r="497" spans="11:11" x14ac:dyDescent="0.2">
      <c r="K497" s="7"/>
    </row>
    <row r="498" spans="11:11" x14ac:dyDescent="0.2">
      <c r="K498" s="7"/>
    </row>
    <row r="499" spans="11:11" x14ac:dyDescent="0.2">
      <c r="K499" s="7"/>
    </row>
    <row r="500" spans="11:11" x14ac:dyDescent="0.2">
      <c r="K500" s="7"/>
    </row>
    <row r="501" spans="11:11" x14ac:dyDescent="0.2">
      <c r="K501" s="7"/>
    </row>
    <row r="502" spans="11:11" x14ac:dyDescent="0.2">
      <c r="K502" s="7"/>
    </row>
    <row r="503" spans="11:11" x14ac:dyDescent="0.2">
      <c r="K503" s="7"/>
    </row>
    <row r="504" spans="11:11" x14ac:dyDescent="0.2">
      <c r="K504" s="7"/>
    </row>
    <row r="505" spans="11:11" x14ac:dyDescent="0.2">
      <c r="K505" s="7"/>
    </row>
    <row r="506" spans="11:11" x14ac:dyDescent="0.2">
      <c r="K506" s="7"/>
    </row>
    <row r="507" spans="11:11" x14ac:dyDescent="0.2">
      <c r="K507" s="7"/>
    </row>
    <row r="508" spans="11:11" x14ac:dyDescent="0.2">
      <c r="K508" s="7"/>
    </row>
    <row r="509" spans="11:11" x14ac:dyDescent="0.2">
      <c r="K509" s="7"/>
    </row>
    <row r="510" spans="11:11" x14ac:dyDescent="0.2">
      <c r="K510" s="7"/>
    </row>
    <row r="511" spans="11:11" x14ac:dyDescent="0.2">
      <c r="K511" s="7"/>
    </row>
    <row r="512" spans="11:11" x14ac:dyDescent="0.2">
      <c r="K512" s="7"/>
    </row>
    <row r="513" spans="11:11" x14ac:dyDescent="0.2">
      <c r="K513" s="7"/>
    </row>
    <row r="514" spans="11:11" x14ac:dyDescent="0.2">
      <c r="K514" s="7"/>
    </row>
    <row r="515" spans="11:11" x14ac:dyDescent="0.2">
      <c r="K515" s="7"/>
    </row>
    <row r="516" spans="11:11" x14ac:dyDescent="0.2">
      <c r="K516" s="7"/>
    </row>
    <row r="517" spans="11:11" x14ac:dyDescent="0.2">
      <c r="K517" s="7"/>
    </row>
    <row r="518" spans="11:11" x14ac:dyDescent="0.2">
      <c r="K518" s="7"/>
    </row>
    <row r="519" spans="11:11" x14ac:dyDescent="0.2">
      <c r="K519" s="7"/>
    </row>
    <row r="520" spans="11:11" x14ac:dyDescent="0.2">
      <c r="K520" s="7"/>
    </row>
    <row r="521" spans="11:11" x14ac:dyDescent="0.2">
      <c r="K521" s="7"/>
    </row>
    <row r="522" spans="11:11" x14ac:dyDescent="0.2">
      <c r="K522" s="7"/>
    </row>
    <row r="523" spans="11:11" x14ac:dyDescent="0.2">
      <c r="K523" s="7"/>
    </row>
    <row r="524" spans="11:11" x14ac:dyDescent="0.2">
      <c r="K524" s="7"/>
    </row>
    <row r="525" spans="11:11" x14ac:dyDescent="0.2">
      <c r="K525" s="7"/>
    </row>
    <row r="526" spans="11:11" x14ac:dyDescent="0.2">
      <c r="K526" s="7"/>
    </row>
    <row r="527" spans="11:11" x14ac:dyDescent="0.2">
      <c r="K527" s="7"/>
    </row>
    <row r="528" spans="11:11" x14ac:dyDescent="0.2">
      <c r="K528" s="7"/>
    </row>
    <row r="529" spans="11:11" x14ac:dyDescent="0.2">
      <c r="K529" s="7"/>
    </row>
    <row r="530" spans="11:11" x14ac:dyDescent="0.2">
      <c r="K530" s="7"/>
    </row>
    <row r="531" spans="11:11" x14ac:dyDescent="0.2">
      <c r="K531" s="7"/>
    </row>
    <row r="532" spans="11:11" x14ac:dyDescent="0.2">
      <c r="K532" s="7"/>
    </row>
    <row r="533" spans="11:11" x14ac:dyDescent="0.2">
      <c r="K533" s="7"/>
    </row>
    <row r="534" spans="11:11" x14ac:dyDescent="0.2">
      <c r="K534" s="7"/>
    </row>
    <row r="535" spans="11:11" x14ac:dyDescent="0.2">
      <c r="K535" s="7"/>
    </row>
    <row r="536" spans="11:11" x14ac:dyDescent="0.2">
      <c r="K536" s="7"/>
    </row>
    <row r="537" spans="11:11" x14ac:dyDescent="0.2">
      <c r="K537" s="7"/>
    </row>
    <row r="538" spans="11:11" x14ac:dyDescent="0.2">
      <c r="K538" s="7"/>
    </row>
    <row r="539" spans="11:11" x14ac:dyDescent="0.2">
      <c r="K539" s="7"/>
    </row>
    <row r="540" spans="11:11" x14ac:dyDescent="0.2">
      <c r="K540" s="7"/>
    </row>
    <row r="541" spans="11:11" x14ac:dyDescent="0.2">
      <c r="K541" s="7"/>
    </row>
    <row r="542" spans="11:11" x14ac:dyDescent="0.2">
      <c r="K542" s="7"/>
    </row>
    <row r="543" spans="11:11" x14ac:dyDescent="0.2">
      <c r="K543" s="7"/>
    </row>
    <row r="544" spans="11:11" x14ac:dyDescent="0.2">
      <c r="K544" s="7"/>
    </row>
    <row r="545" spans="11:11" x14ac:dyDescent="0.2">
      <c r="K545" s="7"/>
    </row>
    <row r="546" spans="11:11" x14ac:dyDescent="0.2">
      <c r="K546" s="7"/>
    </row>
    <row r="547" spans="11:11" x14ac:dyDescent="0.2">
      <c r="K547" s="7"/>
    </row>
    <row r="548" spans="11:11" x14ac:dyDescent="0.2">
      <c r="K548" s="7"/>
    </row>
    <row r="549" spans="11:11" x14ac:dyDescent="0.2">
      <c r="K549" s="7"/>
    </row>
    <row r="550" spans="11:11" x14ac:dyDescent="0.2">
      <c r="K550" s="7"/>
    </row>
    <row r="551" spans="11:11" x14ac:dyDescent="0.2">
      <c r="K551" s="7"/>
    </row>
    <row r="552" spans="11:11" x14ac:dyDescent="0.2">
      <c r="K552" s="7"/>
    </row>
    <row r="553" spans="11:11" x14ac:dyDescent="0.2">
      <c r="K553" s="7"/>
    </row>
    <row r="554" spans="11:11" x14ac:dyDescent="0.2">
      <c r="K554" s="7"/>
    </row>
    <row r="555" spans="11:11" x14ac:dyDescent="0.2">
      <c r="K555" s="7"/>
    </row>
    <row r="556" spans="11:11" x14ac:dyDescent="0.2">
      <c r="K556" s="7"/>
    </row>
    <row r="557" spans="11:11" x14ac:dyDescent="0.2">
      <c r="K557" s="7"/>
    </row>
    <row r="558" spans="11:11" x14ac:dyDescent="0.2">
      <c r="K558" s="7"/>
    </row>
    <row r="559" spans="11:11" x14ac:dyDescent="0.2">
      <c r="K559" s="7"/>
    </row>
    <row r="560" spans="11:11" x14ac:dyDescent="0.2">
      <c r="K560" s="7"/>
    </row>
    <row r="561" spans="11:11" x14ac:dyDescent="0.2">
      <c r="K561" s="7"/>
    </row>
    <row r="562" spans="11:11" x14ac:dyDescent="0.2">
      <c r="K562" s="7"/>
    </row>
    <row r="563" spans="11:11" x14ac:dyDescent="0.2">
      <c r="K563" s="7"/>
    </row>
    <row r="564" spans="11:11" x14ac:dyDescent="0.2">
      <c r="K564" s="7"/>
    </row>
    <row r="565" spans="11:11" x14ac:dyDescent="0.2">
      <c r="K565" s="7"/>
    </row>
    <row r="566" spans="11:11" x14ac:dyDescent="0.2">
      <c r="K566" s="7"/>
    </row>
    <row r="567" spans="11:11" x14ac:dyDescent="0.2">
      <c r="K567" s="7"/>
    </row>
    <row r="568" spans="11:11" x14ac:dyDescent="0.2">
      <c r="K568" s="7"/>
    </row>
    <row r="569" spans="11:11" x14ac:dyDescent="0.2">
      <c r="K569" s="7"/>
    </row>
    <row r="570" spans="11:11" x14ac:dyDescent="0.2">
      <c r="K570" s="7"/>
    </row>
    <row r="571" spans="11:11" x14ac:dyDescent="0.2">
      <c r="K571" s="7"/>
    </row>
    <row r="572" spans="11:11" x14ac:dyDescent="0.2">
      <c r="K572" s="7"/>
    </row>
    <row r="573" spans="11:11" x14ac:dyDescent="0.2">
      <c r="K573" s="7"/>
    </row>
    <row r="574" spans="11:11" x14ac:dyDescent="0.2">
      <c r="K574" s="7"/>
    </row>
    <row r="575" spans="11:11" x14ac:dyDescent="0.2">
      <c r="K575" s="7"/>
    </row>
    <row r="576" spans="11:11" x14ac:dyDescent="0.2">
      <c r="K576" s="7"/>
    </row>
    <row r="577" spans="11:11" x14ac:dyDescent="0.2">
      <c r="K577" s="7"/>
    </row>
    <row r="578" spans="11:11" x14ac:dyDescent="0.2">
      <c r="K578" s="7"/>
    </row>
    <row r="579" spans="11:11" x14ac:dyDescent="0.2">
      <c r="K579" s="7"/>
    </row>
    <row r="580" spans="11:11" x14ac:dyDescent="0.2">
      <c r="K580" s="7"/>
    </row>
    <row r="581" spans="11:11" x14ac:dyDescent="0.2">
      <c r="K581" s="7"/>
    </row>
    <row r="582" spans="11:11" x14ac:dyDescent="0.2">
      <c r="K582" s="7"/>
    </row>
    <row r="583" spans="11:11" x14ac:dyDescent="0.2">
      <c r="K583" s="7"/>
    </row>
    <row r="584" spans="11:11" x14ac:dyDescent="0.2">
      <c r="K584" s="7"/>
    </row>
    <row r="585" spans="11:11" x14ac:dyDescent="0.2">
      <c r="K585" s="7"/>
    </row>
    <row r="586" spans="11:11" x14ac:dyDescent="0.2">
      <c r="K586" s="7"/>
    </row>
    <row r="587" spans="11:11" x14ac:dyDescent="0.2">
      <c r="K587" s="7"/>
    </row>
    <row r="588" spans="11:11" x14ac:dyDescent="0.2">
      <c r="K588" s="7"/>
    </row>
    <row r="589" spans="11:11" x14ac:dyDescent="0.2">
      <c r="K589" s="7"/>
    </row>
    <row r="590" spans="11:11" x14ac:dyDescent="0.2">
      <c r="K590" s="7"/>
    </row>
    <row r="591" spans="11:11" x14ac:dyDescent="0.2">
      <c r="K591" s="7"/>
    </row>
    <row r="592" spans="11:11" x14ac:dyDescent="0.2">
      <c r="K592" s="7"/>
    </row>
    <row r="593" spans="11:11" x14ac:dyDescent="0.2">
      <c r="K593" s="7"/>
    </row>
    <row r="594" spans="11:11" x14ac:dyDescent="0.2">
      <c r="K594" s="7"/>
    </row>
    <row r="595" spans="11:11" x14ac:dyDescent="0.2">
      <c r="K595" s="7"/>
    </row>
    <row r="596" spans="11:11" x14ac:dyDescent="0.2">
      <c r="K596" s="7"/>
    </row>
    <row r="597" spans="11:11" x14ac:dyDescent="0.2">
      <c r="K597" s="7"/>
    </row>
    <row r="598" spans="11:11" x14ac:dyDescent="0.2">
      <c r="K598" s="7"/>
    </row>
    <row r="599" spans="11:11" x14ac:dyDescent="0.2">
      <c r="K599" s="7"/>
    </row>
    <row r="600" spans="11:11" x14ac:dyDescent="0.2">
      <c r="K600" s="7"/>
    </row>
    <row r="601" spans="11:11" x14ac:dyDescent="0.2">
      <c r="K601" s="7"/>
    </row>
    <row r="602" spans="11:11" x14ac:dyDescent="0.2">
      <c r="K602" s="7"/>
    </row>
    <row r="603" spans="11:11" x14ac:dyDescent="0.2">
      <c r="K603" s="7"/>
    </row>
    <row r="604" spans="11:11" x14ac:dyDescent="0.2">
      <c r="K604" s="7"/>
    </row>
    <row r="605" spans="11:11" x14ac:dyDescent="0.2">
      <c r="K605" s="7"/>
    </row>
    <row r="606" spans="11:11" x14ac:dyDescent="0.2">
      <c r="K606" s="7"/>
    </row>
    <row r="607" spans="11:11" x14ac:dyDescent="0.2">
      <c r="K607" s="7"/>
    </row>
    <row r="608" spans="11:11" x14ac:dyDescent="0.2">
      <c r="K608" s="7"/>
    </row>
    <row r="609" spans="11:11" x14ac:dyDescent="0.2">
      <c r="K609" s="7"/>
    </row>
    <row r="610" spans="11:11" x14ac:dyDescent="0.2">
      <c r="K610" s="7"/>
    </row>
    <row r="611" spans="11:11" x14ac:dyDescent="0.2">
      <c r="K611" s="7"/>
    </row>
    <row r="612" spans="11:11" x14ac:dyDescent="0.2">
      <c r="K612" s="7"/>
    </row>
    <row r="613" spans="11:11" x14ac:dyDescent="0.2">
      <c r="K613" s="7"/>
    </row>
    <row r="614" spans="11:11" x14ac:dyDescent="0.2">
      <c r="K614" s="7"/>
    </row>
    <row r="615" spans="11:11" x14ac:dyDescent="0.2">
      <c r="K615" s="7"/>
    </row>
    <row r="616" spans="11:11" x14ac:dyDescent="0.2">
      <c r="K616" s="7"/>
    </row>
    <row r="617" spans="11:11" x14ac:dyDescent="0.2">
      <c r="K617" s="7"/>
    </row>
  </sheetData>
  <sheetProtection password="DA23" sheet="1" objects="1" scenarios="1" selectLockedCells="1"/>
  <mergeCells count="5">
    <mergeCell ref="A1:C1"/>
    <mergeCell ref="F2:H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G4:G34 H4:J35">
      <formula1>0</formula1>
      <formula2>24</formula2>
    </dataValidation>
    <dataValidation allowBlank="1" showInputMessage="1" showErrorMessage="1" promptTitle="Eingabe" prompt="Anzahl Lektionen ! _x000a_Bruchteile von Lektionen in Dezimalen angeben ( z.B. eine halbe Lektion = 0.5 )." sqref="E4:E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17"/>
  <sheetViews>
    <sheetView showGridLines="0" zoomScaleNormal="100" workbookViewId="0">
      <pane ySplit="3" topLeftCell="A4" activePane="bottomLeft" state="frozen"/>
      <selection activeCell="M92" sqref="M92"/>
      <selection pane="bottomLeft" activeCell="C4" sqref="C4"/>
    </sheetView>
  </sheetViews>
  <sheetFormatPr baseColWidth="10" defaultColWidth="16.28515625" defaultRowHeight="12.75" x14ac:dyDescent="0.2"/>
  <cols>
    <col min="1" max="1" width="5.140625" style="7" customWidth="1"/>
    <col min="2" max="2" width="4.42578125" style="15" customWidth="1"/>
    <col min="3" max="3" width="12.140625" style="15" customWidth="1"/>
    <col min="4" max="4" width="36.85546875" style="15" customWidth="1"/>
    <col min="5" max="5" width="12.140625" style="15" customWidth="1"/>
    <col min="6" max="7" width="15" style="16" customWidth="1"/>
    <col min="8" max="10" width="14.5703125" style="16" customWidth="1"/>
    <col min="11" max="11" width="2.7109375" style="16" customWidth="1"/>
    <col min="12" max="12" width="2.85546875" style="7" customWidth="1"/>
    <col min="13" max="16384" width="16.28515625" style="7"/>
  </cols>
  <sheetData>
    <row r="1" spans="1:51" ht="24" thickBot="1" x14ac:dyDescent="0.4">
      <c r="A1" s="229">
        <f>Übersicht!G2+153</f>
        <v>45292</v>
      </c>
      <c r="B1" s="229"/>
      <c r="C1" s="229"/>
      <c r="D1" s="3"/>
      <c r="E1" s="3"/>
      <c r="F1" s="4"/>
      <c r="G1" s="4"/>
      <c r="H1" s="4"/>
      <c r="I1" s="4"/>
      <c r="J1" s="4"/>
      <c r="K1" s="5"/>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51" s="10" customFormat="1" ht="51.75" customHeight="1" x14ac:dyDescent="0.2">
      <c r="A2" s="236" t="s">
        <v>8</v>
      </c>
      <c r="B2" s="65"/>
      <c r="C2" s="234" t="s">
        <v>17</v>
      </c>
      <c r="D2" s="234" t="s">
        <v>107</v>
      </c>
      <c r="E2" s="37" t="s">
        <v>18</v>
      </c>
      <c r="F2" s="231" t="s">
        <v>82</v>
      </c>
      <c r="G2" s="232"/>
      <c r="H2" s="233"/>
      <c r="I2" s="26" t="s">
        <v>19</v>
      </c>
      <c r="J2" s="8" t="s">
        <v>20</v>
      </c>
      <c r="K2" s="9"/>
      <c r="L2" s="9"/>
    </row>
    <row r="3" spans="1:51" s="10" customFormat="1" ht="39" customHeight="1" thickBot="1" x14ac:dyDescent="0.25">
      <c r="A3" s="237"/>
      <c r="B3" s="66"/>
      <c r="C3" s="235"/>
      <c r="D3" s="235"/>
      <c r="E3" s="92" t="s">
        <v>87</v>
      </c>
      <c r="F3" s="93" t="s">
        <v>83</v>
      </c>
      <c r="G3" s="93" t="s">
        <v>84</v>
      </c>
      <c r="H3" s="93" t="s">
        <v>85</v>
      </c>
      <c r="I3" s="94" t="s">
        <v>86</v>
      </c>
      <c r="J3" s="95" t="s">
        <v>86</v>
      </c>
    </row>
    <row r="4" spans="1:51" s="12" customFormat="1" ht="14.25" x14ac:dyDescent="0.2">
      <c r="A4" s="64">
        <f>A1</f>
        <v>45292</v>
      </c>
      <c r="B4" s="69">
        <f t="shared" ref="B4:B34" si="0">A4</f>
        <v>45292</v>
      </c>
      <c r="C4" s="43"/>
      <c r="D4" s="44"/>
      <c r="E4" s="49"/>
      <c r="F4" s="87">
        <f>E4*0.75</f>
        <v>0</v>
      </c>
      <c r="G4" s="88"/>
      <c r="H4" s="88"/>
      <c r="I4" s="1"/>
      <c r="J4" s="2"/>
    </row>
    <row r="5" spans="1:51" s="12" customFormat="1" ht="14.25" x14ac:dyDescent="0.2">
      <c r="A5" s="64">
        <f t="shared" ref="A5:A34" si="1">A4+1</f>
        <v>45293</v>
      </c>
      <c r="B5" s="69">
        <f t="shared" si="0"/>
        <v>45293</v>
      </c>
      <c r="C5" s="43"/>
      <c r="D5" s="44"/>
      <c r="E5" s="49"/>
      <c r="F5" s="19">
        <f t="shared" ref="F5:F34" si="2">E5*0.75</f>
        <v>0</v>
      </c>
      <c r="G5" s="88"/>
      <c r="H5" s="88"/>
      <c r="I5" s="1"/>
      <c r="J5" s="2"/>
    </row>
    <row r="6" spans="1:51" s="12" customFormat="1" ht="14.25" x14ac:dyDescent="0.2">
      <c r="A6" s="64">
        <f t="shared" si="1"/>
        <v>45294</v>
      </c>
      <c r="B6" s="69">
        <f t="shared" si="0"/>
        <v>45294</v>
      </c>
      <c r="C6" s="43"/>
      <c r="D6" s="44"/>
      <c r="E6" s="49"/>
      <c r="F6" s="19">
        <f t="shared" si="2"/>
        <v>0</v>
      </c>
      <c r="G6" s="88"/>
      <c r="H6" s="88"/>
      <c r="I6" s="1"/>
      <c r="J6" s="2"/>
    </row>
    <row r="7" spans="1:51" s="12" customFormat="1" ht="14.25" x14ac:dyDescent="0.2">
      <c r="A7" s="64">
        <f t="shared" si="1"/>
        <v>45295</v>
      </c>
      <c r="B7" s="69">
        <f t="shared" si="0"/>
        <v>45295</v>
      </c>
      <c r="C7" s="43"/>
      <c r="D7" s="44"/>
      <c r="E7" s="49"/>
      <c r="F7" s="19">
        <f t="shared" si="2"/>
        <v>0</v>
      </c>
      <c r="G7" s="88"/>
      <c r="H7" s="88"/>
      <c r="I7" s="1"/>
      <c r="J7" s="2"/>
    </row>
    <row r="8" spans="1:51" s="12" customFormat="1" ht="14.25" x14ac:dyDescent="0.2">
      <c r="A8" s="64">
        <f t="shared" si="1"/>
        <v>45296</v>
      </c>
      <c r="B8" s="69">
        <f t="shared" si="0"/>
        <v>45296</v>
      </c>
      <c r="C8" s="43"/>
      <c r="D8" s="44"/>
      <c r="E8" s="49"/>
      <c r="F8" s="19">
        <f t="shared" si="2"/>
        <v>0</v>
      </c>
      <c r="G8" s="88"/>
      <c r="H8" s="88"/>
      <c r="I8" s="1"/>
      <c r="J8" s="2"/>
    </row>
    <row r="9" spans="1:51" s="12" customFormat="1" ht="14.25" x14ac:dyDescent="0.2">
      <c r="A9" s="64">
        <f t="shared" si="1"/>
        <v>45297</v>
      </c>
      <c r="B9" s="69">
        <f t="shared" si="0"/>
        <v>45297</v>
      </c>
      <c r="C9" s="43"/>
      <c r="D9" s="44"/>
      <c r="E9" s="49"/>
      <c r="F9" s="19">
        <f t="shared" si="2"/>
        <v>0</v>
      </c>
      <c r="G9" s="88"/>
      <c r="H9" s="88"/>
      <c r="I9" s="1"/>
      <c r="J9" s="2"/>
    </row>
    <row r="10" spans="1:51" s="12" customFormat="1" ht="14.25" x14ac:dyDescent="0.2">
      <c r="A10" s="64">
        <f t="shared" si="1"/>
        <v>45298</v>
      </c>
      <c r="B10" s="69">
        <f t="shared" si="0"/>
        <v>45298</v>
      </c>
      <c r="C10" s="43"/>
      <c r="D10" s="44"/>
      <c r="E10" s="49"/>
      <c r="F10" s="19">
        <f t="shared" si="2"/>
        <v>0</v>
      </c>
      <c r="G10" s="88"/>
      <c r="H10" s="88"/>
      <c r="I10" s="1"/>
      <c r="J10" s="2"/>
    </row>
    <row r="11" spans="1:51" s="12" customFormat="1" ht="14.25" x14ac:dyDescent="0.2">
      <c r="A11" s="64">
        <f t="shared" si="1"/>
        <v>45299</v>
      </c>
      <c r="B11" s="69">
        <f t="shared" si="0"/>
        <v>45299</v>
      </c>
      <c r="C11" s="43"/>
      <c r="D11" s="44"/>
      <c r="E11" s="49"/>
      <c r="F11" s="19">
        <f t="shared" si="2"/>
        <v>0</v>
      </c>
      <c r="G11" s="88"/>
      <c r="H11" s="88"/>
      <c r="I11" s="1"/>
      <c r="J11" s="2"/>
    </row>
    <row r="12" spans="1:51" s="12" customFormat="1" ht="14.25" x14ac:dyDescent="0.2">
      <c r="A12" s="64">
        <f t="shared" si="1"/>
        <v>45300</v>
      </c>
      <c r="B12" s="69">
        <f t="shared" si="0"/>
        <v>45300</v>
      </c>
      <c r="C12" s="43"/>
      <c r="D12" s="44"/>
      <c r="E12" s="49"/>
      <c r="F12" s="19">
        <f t="shared" si="2"/>
        <v>0</v>
      </c>
      <c r="G12" s="88"/>
      <c r="H12" s="88"/>
      <c r="I12" s="1"/>
      <c r="J12" s="2"/>
    </row>
    <row r="13" spans="1:51" s="12" customFormat="1" ht="14.25" x14ac:dyDescent="0.2">
      <c r="A13" s="64">
        <f t="shared" si="1"/>
        <v>45301</v>
      </c>
      <c r="B13" s="69">
        <f t="shared" si="0"/>
        <v>45301</v>
      </c>
      <c r="C13" s="43"/>
      <c r="D13" s="44"/>
      <c r="E13" s="49"/>
      <c r="F13" s="19">
        <f t="shared" si="2"/>
        <v>0</v>
      </c>
      <c r="G13" s="88"/>
      <c r="H13" s="88"/>
      <c r="I13" s="1"/>
      <c r="J13" s="2"/>
    </row>
    <row r="14" spans="1:51" s="12" customFormat="1" ht="14.25" x14ac:dyDescent="0.2">
      <c r="A14" s="64">
        <f t="shared" si="1"/>
        <v>45302</v>
      </c>
      <c r="B14" s="69">
        <f t="shared" si="0"/>
        <v>45302</v>
      </c>
      <c r="C14" s="43"/>
      <c r="D14" s="44"/>
      <c r="E14" s="49"/>
      <c r="F14" s="19">
        <f t="shared" si="2"/>
        <v>0</v>
      </c>
      <c r="G14" s="88"/>
      <c r="H14" s="88"/>
      <c r="I14" s="1"/>
      <c r="J14" s="2"/>
    </row>
    <row r="15" spans="1:51" s="12" customFormat="1" ht="14.25" x14ac:dyDescent="0.2">
      <c r="A15" s="64">
        <f t="shared" si="1"/>
        <v>45303</v>
      </c>
      <c r="B15" s="69">
        <f t="shared" si="0"/>
        <v>45303</v>
      </c>
      <c r="C15" s="43"/>
      <c r="D15" s="44"/>
      <c r="E15" s="49"/>
      <c r="F15" s="19">
        <f t="shared" si="2"/>
        <v>0</v>
      </c>
      <c r="G15" s="88"/>
      <c r="H15" s="88"/>
      <c r="I15" s="1"/>
      <c r="J15" s="2"/>
    </row>
    <row r="16" spans="1:51" s="12" customFormat="1" ht="14.25" x14ac:dyDescent="0.2">
      <c r="A16" s="64">
        <f t="shared" si="1"/>
        <v>45304</v>
      </c>
      <c r="B16" s="69">
        <f t="shared" si="0"/>
        <v>45304</v>
      </c>
      <c r="C16" s="43"/>
      <c r="D16" s="44"/>
      <c r="E16" s="49"/>
      <c r="F16" s="19">
        <f t="shared" si="2"/>
        <v>0</v>
      </c>
      <c r="G16" s="88"/>
      <c r="H16" s="88"/>
      <c r="I16" s="1"/>
      <c r="J16" s="2"/>
    </row>
    <row r="17" spans="1:10" s="12" customFormat="1" ht="14.25" x14ac:dyDescent="0.2">
      <c r="A17" s="64">
        <f t="shared" si="1"/>
        <v>45305</v>
      </c>
      <c r="B17" s="69">
        <f t="shared" si="0"/>
        <v>45305</v>
      </c>
      <c r="C17" s="43"/>
      <c r="D17" s="44"/>
      <c r="E17" s="49"/>
      <c r="F17" s="19">
        <f t="shared" si="2"/>
        <v>0</v>
      </c>
      <c r="G17" s="88"/>
      <c r="H17" s="88"/>
      <c r="I17" s="1"/>
      <c r="J17" s="2"/>
    </row>
    <row r="18" spans="1:10" s="12" customFormat="1" ht="14.25" x14ac:dyDescent="0.2">
      <c r="A18" s="64">
        <f t="shared" si="1"/>
        <v>45306</v>
      </c>
      <c r="B18" s="69">
        <f t="shared" si="0"/>
        <v>45306</v>
      </c>
      <c r="C18" s="43"/>
      <c r="D18" s="44"/>
      <c r="E18" s="49"/>
      <c r="F18" s="19">
        <f t="shared" si="2"/>
        <v>0</v>
      </c>
      <c r="G18" s="88"/>
      <c r="H18" s="88"/>
      <c r="I18" s="1"/>
      <c r="J18" s="2"/>
    </row>
    <row r="19" spans="1:10" s="12" customFormat="1" ht="14.25" x14ac:dyDescent="0.2">
      <c r="A19" s="64">
        <f t="shared" si="1"/>
        <v>45307</v>
      </c>
      <c r="B19" s="69">
        <f t="shared" si="0"/>
        <v>45307</v>
      </c>
      <c r="C19" s="43"/>
      <c r="D19" s="44"/>
      <c r="E19" s="49"/>
      <c r="F19" s="19">
        <f t="shared" si="2"/>
        <v>0</v>
      </c>
      <c r="G19" s="88"/>
      <c r="H19" s="88"/>
      <c r="I19" s="1"/>
      <c r="J19" s="2"/>
    </row>
    <row r="20" spans="1:10" s="12" customFormat="1" ht="14.25" x14ac:dyDescent="0.2">
      <c r="A20" s="64">
        <f t="shared" si="1"/>
        <v>45308</v>
      </c>
      <c r="B20" s="69">
        <f t="shared" si="0"/>
        <v>45308</v>
      </c>
      <c r="C20" s="43"/>
      <c r="D20" s="44"/>
      <c r="E20" s="49"/>
      <c r="F20" s="19">
        <f t="shared" si="2"/>
        <v>0</v>
      </c>
      <c r="G20" s="88"/>
      <c r="H20" s="88"/>
      <c r="I20" s="1"/>
      <c r="J20" s="2"/>
    </row>
    <row r="21" spans="1:10" s="12" customFormat="1" ht="14.25" x14ac:dyDescent="0.2">
      <c r="A21" s="64">
        <f t="shared" si="1"/>
        <v>45309</v>
      </c>
      <c r="B21" s="69">
        <f t="shared" si="0"/>
        <v>45309</v>
      </c>
      <c r="C21" s="43"/>
      <c r="D21" s="44"/>
      <c r="E21" s="49"/>
      <c r="F21" s="19">
        <f t="shared" si="2"/>
        <v>0</v>
      </c>
      <c r="G21" s="88"/>
      <c r="H21" s="88"/>
      <c r="I21" s="1"/>
      <c r="J21" s="2"/>
    </row>
    <row r="22" spans="1:10" s="12" customFormat="1" ht="14.25" x14ac:dyDescent="0.2">
      <c r="A22" s="64">
        <f t="shared" si="1"/>
        <v>45310</v>
      </c>
      <c r="B22" s="69">
        <f t="shared" si="0"/>
        <v>45310</v>
      </c>
      <c r="C22" s="43"/>
      <c r="D22" s="44"/>
      <c r="E22" s="49"/>
      <c r="F22" s="19">
        <f t="shared" si="2"/>
        <v>0</v>
      </c>
      <c r="G22" s="88"/>
      <c r="H22" s="88"/>
      <c r="I22" s="1"/>
      <c r="J22" s="2"/>
    </row>
    <row r="23" spans="1:10" s="12" customFormat="1" ht="14.25" x14ac:dyDescent="0.2">
      <c r="A23" s="64">
        <f t="shared" si="1"/>
        <v>45311</v>
      </c>
      <c r="B23" s="69">
        <f t="shared" si="0"/>
        <v>45311</v>
      </c>
      <c r="C23" s="43"/>
      <c r="D23" s="44"/>
      <c r="E23" s="49"/>
      <c r="F23" s="19">
        <f t="shared" si="2"/>
        <v>0</v>
      </c>
      <c r="G23" s="88"/>
      <c r="H23" s="88"/>
      <c r="I23" s="1"/>
      <c r="J23" s="2"/>
    </row>
    <row r="24" spans="1:10" s="12" customFormat="1" ht="14.25" x14ac:dyDescent="0.2">
      <c r="A24" s="64">
        <f t="shared" si="1"/>
        <v>45312</v>
      </c>
      <c r="B24" s="69">
        <f t="shared" si="0"/>
        <v>45312</v>
      </c>
      <c r="C24" s="43"/>
      <c r="D24" s="44"/>
      <c r="E24" s="49"/>
      <c r="F24" s="19">
        <f t="shared" si="2"/>
        <v>0</v>
      </c>
      <c r="G24" s="88"/>
      <c r="H24" s="88"/>
      <c r="I24" s="1"/>
      <c r="J24" s="2"/>
    </row>
    <row r="25" spans="1:10" s="12" customFormat="1" ht="14.25" x14ac:dyDescent="0.2">
      <c r="A25" s="64">
        <f t="shared" si="1"/>
        <v>45313</v>
      </c>
      <c r="B25" s="69">
        <f t="shared" si="0"/>
        <v>45313</v>
      </c>
      <c r="C25" s="43"/>
      <c r="D25" s="44"/>
      <c r="E25" s="49"/>
      <c r="F25" s="19">
        <f t="shared" si="2"/>
        <v>0</v>
      </c>
      <c r="G25" s="88"/>
      <c r="H25" s="88"/>
      <c r="I25" s="1"/>
      <c r="J25" s="2"/>
    </row>
    <row r="26" spans="1:10" s="12" customFormat="1" ht="14.25" x14ac:dyDescent="0.2">
      <c r="A26" s="64">
        <f t="shared" si="1"/>
        <v>45314</v>
      </c>
      <c r="B26" s="69">
        <f t="shared" si="0"/>
        <v>45314</v>
      </c>
      <c r="C26" s="43"/>
      <c r="D26" s="44"/>
      <c r="E26" s="49"/>
      <c r="F26" s="19">
        <f t="shared" si="2"/>
        <v>0</v>
      </c>
      <c r="G26" s="88"/>
      <c r="H26" s="88"/>
      <c r="I26" s="1"/>
      <c r="J26" s="2"/>
    </row>
    <row r="27" spans="1:10" s="12" customFormat="1" ht="14.25" x14ac:dyDescent="0.2">
      <c r="A27" s="64">
        <f t="shared" si="1"/>
        <v>45315</v>
      </c>
      <c r="B27" s="69">
        <f t="shared" si="0"/>
        <v>45315</v>
      </c>
      <c r="C27" s="43"/>
      <c r="D27" s="44"/>
      <c r="E27" s="49"/>
      <c r="F27" s="19">
        <f t="shared" si="2"/>
        <v>0</v>
      </c>
      <c r="G27" s="88"/>
      <c r="H27" s="88"/>
      <c r="I27" s="1"/>
      <c r="J27" s="2"/>
    </row>
    <row r="28" spans="1:10" s="12" customFormat="1" ht="14.25" x14ac:dyDescent="0.2">
      <c r="A28" s="64">
        <f t="shared" si="1"/>
        <v>45316</v>
      </c>
      <c r="B28" s="69">
        <f t="shared" si="0"/>
        <v>45316</v>
      </c>
      <c r="C28" s="43"/>
      <c r="D28" s="44"/>
      <c r="E28" s="49"/>
      <c r="F28" s="19">
        <f t="shared" si="2"/>
        <v>0</v>
      </c>
      <c r="G28" s="88"/>
      <c r="H28" s="88"/>
      <c r="I28" s="1"/>
      <c r="J28" s="2"/>
    </row>
    <row r="29" spans="1:10" s="12" customFormat="1" ht="14.25" x14ac:dyDescent="0.2">
      <c r="A29" s="64">
        <f t="shared" si="1"/>
        <v>45317</v>
      </c>
      <c r="B29" s="69">
        <f t="shared" si="0"/>
        <v>45317</v>
      </c>
      <c r="C29" s="43"/>
      <c r="D29" s="44"/>
      <c r="E29" s="49"/>
      <c r="F29" s="19">
        <f t="shared" si="2"/>
        <v>0</v>
      </c>
      <c r="G29" s="88"/>
      <c r="H29" s="88"/>
      <c r="I29" s="1"/>
      <c r="J29" s="2"/>
    </row>
    <row r="30" spans="1:10" s="12" customFormat="1" ht="14.25" x14ac:dyDescent="0.2">
      <c r="A30" s="64">
        <f t="shared" si="1"/>
        <v>45318</v>
      </c>
      <c r="B30" s="69">
        <f t="shared" si="0"/>
        <v>45318</v>
      </c>
      <c r="C30" s="43"/>
      <c r="D30" s="44"/>
      <c r="E30" s="49"/>
      <c r="F30" s="19">
        <f t="shared" si="2"/>
        <v>0</v>
      </c>
      <c r="G30" s="88"/>
      <c r="H30" s="88"/>
      <c r="I30" s="1"/>
      <c r="J30" s="2"/>
    </row>
    <row r="31" spans="1:10" s="12" customFormat="1" ht="14.25" x14ac:dyDescent="0.2">
      <c r="A31" s="64">
        <f t="shared" si="1"/>
        <v>45319</v>
      </c>
      <c r="B31" s="69">
        <f t="shared" si="0"/>
        <v>45319</v>
      </c>
      <c r="C31" s="43"/>
      <c r="D31" s="44"/>
      <c r="E31" s="49"/>
      <c r="F31" s="19">
        <f t="shared" si="2"/>
        <v>0</v>
      </c>
      <c r="G31" s="88"/>
      <c r="H31" s="88"/>
      <c r="I31" s="1"/>
      <c r="J31" s="2"/>
    </row>
    <row r="32" spans="1:10" s="12" customFormat="1" ht="14.25" x14ac:dyDescent="0.2">
      <c r="A32" s="64">
        <f t="shared" si="1"/>
        <v>45320</v>
      </c>
      <c r="B32" s="69">
        <f t="shared" si="0"/>
        <v>45320</v>
      </c>
      <c r="C32" s="43"/>
      <c r="D32" s="44"/>
      <c r="E32" s="49"/>
      <c r="F32" s="19">
        <f t="shared" si="2"/>
        <v>0</v>
      </c>
      <c r="G32" s="88"/>
      <c r="H32" s="88"/>
      <c r="I32" s="1"/>
      <c r="J32" s="2"/>
    </row>
    <row r="33" spans="1:11" s="12" customFormat="1" ht="14.25" x14ac:dyDescent="0.2">
      <c r="A33" s="64">
        <f t="shared" si="1"/>
        <v>45321</v>
      </c>
      <c r="B33" s="69">
        <f t="shared" si="0"/>
        <v>45321</v>
      </c>
      <c r="C33" s="43"/>
      <c r="D33" s="44"/>
      <c r="E33" s="49"/>
      <c r="F33" s="19">
        <f t="shared" si="2"/>
        <v>0</v>
      </c>
      <c r="G33" s="88"/>
      <c r="H33" s="88"/>
      <c r="I33" s="1"/>
      <c r="J33" s="2"/>
    </row>
    <row r="34" spans="1:11" s="12" customFormat="1" ht="14.25" x14ac:dyDescent="0.2">
      <c r="A34" s="64">
        <f t="shared" si="1"/>
        <v>45322</v>
      </c>
      <c r="B34" s="69">
        <f t="shared" si="0"/>
        <v>45322</v>
      </c>
      <c r="C34" s="43"/>
      <c r="D34" s="44"/>
      <c r="E34" s="49"/>
      <c r="F34" s="19">
        <f t="shared" si="2"/>
        <v>0</v>
      </c>
      <c r="G34" s="88"/>
      <c r="H34" s="88"/>
      <c r="I34" s="1"/>
      <c r="J34" s="2"/>
    </row>
    <row r="35" spans="1:11" s="12" customFormat="1" ht="15" x14ac:dyDescent="0.2">
      <c r="A35" s="51" t="str">
        <f>IF(Übersicht!G5&gt;0,"Wegzeit in Lektionen","")</f>
        <v/>
      </c>
      <c r="B35" s="67"/>
      <c r="C35" s="45"/>
      <c r="D35" s="46"/>
      <c r="E35" s="50" t="str">
        <f>IF(A35="","",Übersicht!G5 * Übersicht!C8 / 12)</f>
        <v/>
      </c>
      <c r="F35" s="39"/>
      <c r="G35" s="40"/>
      <c r="H35" s="40"/>
      <c r="I35" s="40"/>
      <c r="J35" s="41"/>
    </row>
    <row r="36" spans="1:11" s="12" customFormat="1" ht="15" x14ac:dyDescent="0.2">
      <c r="A36" s="55" t="str">
        <f>IF(Übersicht!C12&gt;0,"Gutschrift für Altersentlastung in Stunden","")</f>
        <v/>
      </c>
      <c r="B36" s="55"/>
      <c r="C36" s="45"/>
      <c r="D36" s="47"/>
      <c r="E36" s="48"/>
      <c r="F36" s="56" t="str">
        <f>IF($A$36="","",1930/12*0.85*Übersicht!$L$5)</f>
        <v/>
      </c>
      <c r="G36" s="42"/>
      <c r="H36" s="42"/>
      <c r="I36" s="1" t="str">
        <f>IF($A$36="","",1930/12*0.12*Übersicht!$L$5)</f>
        <v/>
      </c>
      <c r="J36" s="2" t="str">
        <f>IF($A$36="","",1930/12*0.03*Übersicht!$L$5)</f>
        <v/>
      </c>
    </row>
    <row r="37" spans="1:11" s="12" customFormat="1" ht="18.75" customHeight="1" thickBot="1" x14ac:dyDescent="0.3">
      <c r="A37" s="13" t="s">
        <v>15</v>
      </c>
      <c r="B37" s="68"/>
      <c r="C37" s="14"/>
      <c r="D37" s="14"/>
      <c r="E37" s="32">
        <f t="shared" ref="E37:J37" si="3">SUM(E4:E36)</f>
        <v>0</v>
      </c>
      <c r="F37" s="33">
        <f t="shared" si="3"/>
        <v>0</v>
      </c>
      <c r="G37" s="33">
        <f t="shared" si="3"/>
        <v>0</v>
      </c>
      <c r="H37" s="34">
        <f t="shared" si="3"/>
        <v>0</v>
      </c>
      <c r="I37" s="35">
        <f t="shared" si="3"/>
        <v>0</v>
      </c>
      <c r="J37" s="36">
        <f t="shared" si="3"/>
        <v>0</v>
      </c>
    </row>
    <row r="38" spans="1:11" ht="13.5" thickTop="1" x14ac:dyDescent="0.2">
      <c r="K38" s="7"/>
    </row>
    <row r="39" spans="1:11" ht="9.75" hidden="1" customHeight="1" x14ac:dyDescent="0.25">
      <c r="C39" s="17" t="s">
        <v>2</v>
      </c>
      <c r="D39" s="17"/>
      <c r="E39" s="17"/>
      <c r="F39" s="18"/>
      <c r="G39" s="18"/>
      <c r="H39" s="18"/>
      <c r="I39" s="18"/>
      <c r="K39" s="7"/>
    </row>
    <row r="40" spans="1:11" ht="9.75" hidden="1" customHeight="1" x14ac:dyDescent="0.2">
      <c r="C40" s="17" t="s">
        <v>3</v>
      </c>
      <c r="D40" s="17"/>
      <c r="E40" s="17"/>
      <c r="K40" s="7"/>
    </row>
    <row r="41" spans="1:11" ht="9.75" hidden="1" customHeight="1" x14ac:dyDescent="0.2">
      <c r="C41" s="17" t="s">
        <v>4</v>
      </c>
      <c r="D41" s="17"/>
      <c r="E41" s="17"/>
      <c r="K41" s="7"/>
    </row>
    <row r="42" spans="1:11" ht="9.75" hidden="1" customHeight="1" x14ac:dyDescent="0.2">
      <c r="C42" s="17" t="s">
        <v>5</v>
      </c>
      <c r="D42" s="17"/>
      <c r="E42" s="17"/>
      <c r="K42" s="7"/>
    </row>
    <row r="43" spans="1:11" x14ac:dyDescent="0.2">
      <c r="K43" s="7"/>
    </row>
    <row r="44" spans="1:11" x14ac:dyDescent="0.2">
      <c r="K44" s="7"/>
    </row>
    <row r="45" spans="1:11" x14ac:dyDescent="0.2">
      <c r="K45" s="7"/>
    </row>
    <row r="46" spans="1:11" x14ac:dyDescent="0.2">
      <c r="K46" s="7"/>
    </row>
    <row r="47" spans="1:11" x14ac:dyDescent="0.2">
      <c r="K47" s="7"/>
    </row>
    <row r="48" spans="1:11" x14ac:dyDescent="0.2">
      <c r="K48" s="7"/>
    </row>
    <row r="49" spans="11:11" x14ac:dyDescent="0.2">
      <c r="K49" s="7"/>
    </row>
    <row r="50" spans="11:11" x14ac:dyDescent="0.2">
      <c r="K50" s="7"/>
    </row>
    <row r="51" spans="11:11" x14ac:dyDescent="0.2">
      <c r="K51" s="7"/>
    </row>
    <row r="52" spans="11:11" x14ac:dyDescent="0.2">
      <c r="K52" s="7"/>
    </row>
    <row r="53" spans="11:11" x14ac:dyDescent="0.2">
      <c r="K53" s="7"/>
    </row>
    <row r="54" spans="11:11" x14ac:dyDescent="0.2">
      <c r="K54" s="7"/>
    </row>
    <row r="55" spans="11:11" x14ac:dyDescent="0.2">
      <c r="K55" s="7"/>
    </row>
    <row r="56" spans="11:11" x14ac:dyDescent="0.2">
      <c r="K56" s="7"/>
    </row>
    <row r="57" spans="11:11" x14ac:dyDescent="0.2">
      <c r="K57" s="7"/>
    </row>
    <row r="58" spans="11:11" x14ac:dyDescent="0.2">
      <c r="K58" s="7"/>
    </row>
    <row r="59" spans="11:11" x14ac:dyDescent="0.2">
      <c r="K59" s="7"/>
    </row>
    <row r="60" spans="11:11" x14ac:dyDescent="0.2">
      <c r="K60" s="7"/>
    </row>
    <row r="61" spans="11:11" x14ac:dyDescent="0.2">
      <c r="K61" s="7"/>
    </row>
    <row r="62" spans="11:11" x14ac:dyDescent="0.2">
      <c r="K62" s="7"/>
    </row>
    <row r="63" spans="11:11" x14ac:dyDescent="0.2">
      <c r="K63" s="7"/>
    </row>
    <row r="64" spans="11:11" x14ac:dyDescent="0.2">
      <c r="K64" s="7"/>
    </row>
    <row r="65" spans="11:11" x14ac:dyDescent="0.2">
      <c r="K65" s="7"/>
    </row>
    <row r="66" spans="11:11" x14ac:dyDescent="0.2">
      <c r="K66" s="7"/>
    </row>
    <row r="67" spans="11:11" x14ac:dyDescent="0.2">
      <c r="K67" s="7"/>
    </row>
    <row r="68" spans="11:11" x14ac:dyDescent="0.2">
      <c r="K68" s="7"/>
    </row>
    <row r="69" spans="11:11" x14ac:dyDescent="0.2">
      <c r="K69" s="7"/>
    </row>
    <row r="70" spans="11:11" x14ac:dyDescent="0.2">
      <c r="K70" s="7"/>
    </row>
    <row r="71" spans="11:11" x14ac:dyDescent="0.2">
      <c r="K71" s="7"/>
    </row>
    <row r="72" spans="11:11" x14ac:dyDescent="0.2">
      <c r="K72" s="7"/>
    </row>
    <row r="73" spans="11:11" x14ac:dyDescent="0.2">
      <c r="K73" s="7"/>
    </row>
    <row r="74" spans="11:11" x14ac:dyDescent="0.2">
      <c r="K74" s="7"/>
    </row>
    <row r="75" spans="11:11" x14ac:dyDescent="0.2">
      <c r="K75" s="7"/>
    </row>
    <row r="76" spans="11:11" x14ac:dyDescent="0.2">
      <c r="K76" s="7"/>
    </row>
    <row r="77" spans="11:11" x14ac:dyDescent="0.2">
      <c r="K77" s="7"/>
    </row>
    <row r="78" spans="11:11" x14ac:dyDescent="0.2">
      <c r="K78" s="7"/>
    </row>
    <row r="79" spans="11:11" x14ac:dyDescent="0.2">
      <c r="K79" s="7"/>
    </row>
    <row r="80" spans="11:11" x14ac:dyDescent="0.2">
      <c r="K80" s="7"/>
    </row>
    <row r="81" spans="11:11" x14ac:dyDescent="0.2">
      <c r="K81" s="7"/>
    </row>
    <row r="82" spans="11:11" x14ac:dyDescent="0.2">
      <c r="K82" s="7"/>
    </row>
    <row r="83" spans="11:11" x14ac:dyDescent="0.2">
      <c r="K83" s="7"/>
    </row>
    <row r="84" spans="11:11" x14ac:dyDescent="0.2">
      <c r="K84" s="7"/>
    </row>
    <row r="85" spans="11:11" x14ac:dyDescent="0.2">
      <c r="K85" s="7"/>
    </row>
    <row r="86" spans="11:11" x14ac:dyDescent="0.2">
      <c r="K86" s="7"/>
    </row>
    <row r="87" spans="11:11" x14ac:dyDescent="0.2">
      <c r="K87" s="7"/>
    </row>
    <row r="88" spans="11:11" x14ac:dyDescent="0.2">
      <c r="K88" s="7"/>
    </row>
    <row r="89" spans="11:11" x14ac:dyDescent="0.2">
      <c r="K89" s="7"/>
    </row>
    <row r="90" spans="11:11" x14ac:dyDescent="0.2">
      <c r="K90" s="7"/>
    </row>
    <row r="91" spans="11:11" x14ac:dyDescent="0.2">
      <c r="K91" s="7"/>
    </row>
    <row r="92" spans="11:11" x14ac:dyDescent="0.2">
      <c r="K92" s="7"/>
    </row>
    <row r="93" spans="11:11" x14ac:dyDescent="0.2">
      <c r="K93" s="7"/>
    </row>
    <row r="94" spans="11:11" x14ac:dyDescent="0.2">
      <c r="K94" s="7"/>
    </row>
    <row r="95" spans="11:11" x14ac:dyDescent="0.2">
      <c r="K95" s="7"/>
    </row>
    <row r="96" spans="11:11" x14ac:dyDescent="0.2">
      <c r="K96" s="7"/>
    </row>
    <row r="97" spans="11:11" x14ac:dyDescent="0.2">
      <c r="K97" s="7"/>
    </row>
    <row r="98" spans="11:11" x14ac:dyDescent="0.2">
      <c r="K98" s="7"/>
    </row>
    <row r="99" spans="11:11" x14ac:dyDescent="0.2">
      <c r="K99" s="7"/>
    </row>
    <row r="100" spans="11:11" x14ac:dyDescent="0.2">
      <c r="K100" s="7"/>
    </row>
    <row r="101" spans="11:11" x14ac:dyDescent="0.2">
      <c r="K101" s="7"/>
    </row>
    <row r="102" spans="11:11" x14ac:dyDescent="0.2">
      <c r="K102" s="7"/>
    </row>
    <row r="103" spans="11:11" x14ac:dyDescent="0.2">
      <c r="K103" s="7"/>
    </row>
    <row r="104" spans="11:11" x14ac:dyDescent="0.2">
      <c r="K104" s="7"/>
    </row>
    <row r="105" spans="11:11" x14ac:dyDescent="0.2">
      <c r="K105" s="7"/>
    </row>
    <row r="106" spans="11:11" x14ac:dyDescent="0.2">
      <c r="K106" s="7"/>
    </row>
    <row r="107" spans="11:11" x14ac:dyDescent="0.2">
      <c r="K107" s="7"/>
    </row>
    <row r="108" spans="11:11" x14ac:dyDescent="0.2">
      <c r="K108" s="7"/>
    </row>
    <row r="109" spans="11:11" x14ac:dyDescent="0.2">
      <c r="K109" s="7"/>
    </row>
    <row r="110" spans="11:11" x14ac:dyDescent="0.2">
      <c r="K110" s="7"/>
    </row>
    <row r="111" spans="11:11" x14ac:dyDescent="0.2">
      <c r="K111" s="7"/>
    </row>
    <row r="112" spans="11:11" x14ac:dyDescent="0.2">
      <c r="K112" s="7"/>
    </row>
    <row r="113" spans="11:11" x14ac:dyDescent="0.2">
      <c r="K113" s="7"/>
    </row>
    <row r="114" spans="11:11" x14ac:dyDescent="0.2">
      <c r="K114" s="7"/>
    </row>
    <row r="115" spans="11:11" x14ac:dyDescent="0.2">
      <c r="K115" s="7"/>
    </row>
    <row r="116" spans="11:11" x14ac:dyDescent="0.2">
      <c r="K116" s="7"/>
    </row>
    <row r="117" spans="11:11" x14ac:dyDescent="0.2">
      <c r="K117" s="7"/>
    </row>
    <row r="118" spans="11:11" x14ac:dyDescent="0.2">
      <c r="K118" s="7"/>
    </row>
    <row r="119" spans="11:11" x14ac:dyDescent="0.2">
      <c r="K119" s="7"/>
    </row>
    <row r="120" spans="11:11" x14ac:dyDescent="0.2">
      <c r="K120" s="7"/>
    </row>
    <row r="121" spans="11:11" x14ac:dyDescent="0.2">
      <c r="K121" s="7"/>
    </row>
    <row r="122" spans="11:11" x14ac:dyDescent="0.2">
      <c r="K122" s="7"/>
    </row>
    <row r="123" spans="11:11" x14ac:dyDescent="0.2">
      <c r="K123" s="7"/>
    </row>
    <row r="124" spans="11:11" x14ac:dyDescent="0.2">
      <c r="K124" s="7"/>
    </row>
    <row r="125" spans="11:11" x14ac:dyDescent="0.2">
      <c r="K125" s="7"/>
    </row>
    <row r="126" spans="11:11" x14ac:dyDescent="0.2">
      <c r="K126" s="7"/>
    </row>
    <row r="127" spans="11:11" x14ac:dyDescent="0.2">
      <c r="K127" s="7"/>
    </row>
    <row r="128" spans="11:11" x14ac:dyDescent="0.2">
      <c r="K128" s="7"/>
    </row>
    <row r="129" spans="11:11" x14ac:dyDescent="0.2">
      <c r="K129" s="7"/>
    </row>
    <row r="130" spans="11:11" x14ac:dyDescent="0.2">
      <c r="K130" s="7"/>
    </row>
    <row r="131" spans="11:11" x14ac:dyDescent="0.2">
      <c r="K131" s="7"/>
    </row>
    <row r="132" spans="11:11" x14ac:dyDescent="0.2">
      <c r="K132" s="7"/>
    </row>
    <row r="133" spans="11:11" x14ac:dyDescent="0.2">
      <c r="K133" s="7"/>
    </row>
    <row r="134" spans="11:11" x14ac:dyDescent="0.2">
      <c r="K134" s="7"/>
    </row>
    <row r="135" spans="11:11" x14ac:dyDescent="0.2">
      <c r="K135" s="7"/>
    </row>
    <row r="136" spans="11:11" x14ac:dyDescent="0.2">
      <c r="K136" s="7"/>
    </row>
    <row r="137" spans="11:11" x14ac:dyDescent="0.2">
      <c r="K137" s="7"/>
    </row>
    <row r="138" spans="11:11" x14ac:dyDescent="0.2">
      <c r="K138" s="7"/>
    </row>
    <row r="139" spans="11:11" x14ac:dyDescent="0.2">
      <c r="K139" s="7"/>
    </row>
    <row r="140" spans="11:11" x14ac:dyDescent="0.2">
      <c r="K140" s="7"/>
    </row>
    <row r="141" spans="11:11" x14ac:dyDescent="0.2">
      <c r="K141" s="7"/>
    </row>
    <row r="142" spans="11:11" x14ac:dyDescent="0.2">
      <c r="K142" s="7"/>
    </row>
    <row r="143" spans="11:11" x14ac:dyDescent="0.2">
      <c r="K143" s="7"/>
    </row>
    <row r="144" spans="11:11" x14ac:dyDescent="0.2">
      <c r="K144" s="7"/>
    </row>
    <row r="145" spans="11:11" x14ac:dyDescent="0.2">
      <c r="K145" s="7"/>
    </row>
    <row r="146" spans="11:11" x14ac:dyDescent="0.2">
      <c r="K146" s="7"/>
    </row>
    <row r="147" spans="11:11" x14ac:dyDescent="0.2">
      <c r="K147" s="7"/>
    </row>
    <row r="148" spans="11:11" x14ac:dyDescent="0.2">
      <c r="K148" s="7"/>
    </row>
    <row r="149" spans="11:11" x14ac:dyDescent="0.2">
      <c r="K149" s="7"/>
    </row>
    <row r="150" spans="11:11" x14ac:dyDescent="0.2">
      <c r="K150" s="7"/>
    </row>
    <row r="151" spans="11:11" x14ac:dyDescent="0.2">
      <c r="K151" s="7"/>
    </row>
    <row r="152" spans="11:11" x14ac:dyDescent="0.2">
      <c r="K152" s="7"/>
    </row>
    <row r="153" spans="11:11" x14ac:dyDescent="0.2">
      <c r="K153" s="7"/>
    </row>
    <row r="154" spans="11:11" x14ac:dyDescent="0.2">
      <c r="K154" s="7"/>
    </row>
    <row r="155" spans="11:11" x14ac:dyDescent="0.2">
      <c r="K155" s="7"/>
    </row>
    <row r="156" spans="11:11" x14ac:dyDescent="0.2">
      <c r="K156" s="7"/>
    </row>
    <row r="157" spans="11:11" x14ac:dyDescent="0.2">
      <c r="K157" s="7"/>
    </row>
    <row r="158" spans="11:11" x14ac:dyDescent="0.2">
      <c r="K158" s="7"/>
    </row>
    <row r="159" spans="11:11" x14ac:dyDescent="0.2">
      <c r="K159" s="7"/>
    </row>
    <row r="160" spans="11:11" x14ac:dyDescent="0.2">
      <c r="K160" s="7"/>
    </row>
    <row r="161" spans="11:11" x14ac:dyDescent="0.2">
      <c r="K161" s="7"/>
    </row>
    <row r="162" spans="11:11" x14ac:dyDescent="0.2">
      <c r="K162" s="7"/>
    </row>
    <row r="163" spans="11:11" x14ac:dyDescent="0.2">
      <c r="K163" s="7"/>
    </row>
    <row r="164" spans="11:11" x14ac:dyDescent="0.2">
      <c r="K164" s="7"/>
    </row>
    <row r="165" spans="11:11" x14ac:dyDescent="0.2">
      <c r="K165" s="7"/>
    </row>
    <row r="166" spans="11:11" x14ac:dyDescent="0.2">
      <c r="K166" s="7"/>
    </row>
    <row r="167" spans="11:11" x14ac:dyDescent="0.2">
      <c r="K167" s="7"/>
    </row>
    <row r="168" spans="11:11" x14ac:dyDescent="0.2">
      <c r="K168" s="7"/>
    </row>
    <row r="169" spans="11:11" x14ac:dyDescent="0.2">
      <c r="K169" s="7"/>
    </row>
    <row r="170" spans="11:11" x14ac:dyDescent="0.2">
      <c r="K170" s="7"/>
    </row>
    <row r="171" spans="11:11" x14ac:dyDescent="0.2">
      <c r="K171" s="7"/>
    </row>
    <row r="172" spans="11:11" x14ac:dyDescent="0.2">
      <c r="K172" s="7"/>
    </row>
    <row r="173" spans="11:11" x14ac:dyDescent="0.2">
      <c r="K173" s="7"/>
    </row>
    <row r="174" spans="11:11" x14ac:dyDescent="0.2">
      <c r="K174" s="7"/>
    </row>
    <row r="175" spans="11:11" x14ac:dyDescent="0.2">
      <c r="K175" s="7"/>
    </row>
    <row r="176" spans="11:11" x14ac:dyDescent="0.2">
      <c r="K176" s="7"/>
    </row>
    <row r="177" spans="11:11" x14ac:dyDescent="0.2">
      <c r="K177" s="7"/>
    </row>
    <row r="178" spans="11:11" x14ac:dyDescent="0.2">
      <c r="K178" s="7"/>
    </row>
    <row r="179" spans="11:11" x14ac:dyDescent="0.2">
      <c r="K179" s="7"/>
    </row>
    <row r="180" spans="11:11" x14ac:dyDescent="0.2">
      <c r="K180" s="7"/>
    </row>
    <row r="181" spans="11:11" x14ac:dyDescent="0.2">
      <c r="K181" s="7"/>
    </row>
    <row r="182" spans="11:11" x14ac:dyDescent="0.2">
      <c r="K182" s="7"/>
    </row>
    <row r="183" spans="11:11" x14ac:dyDescent="0.2">
      <c r="K183" s="7"/>
    </row>
    <row r="184" spans="11:11" x14ac:dyDescent="0.2">
      <c r="K184" s="7"/>
    </row>
    <row r="185" spans="11:11" x14ac:dyDescent="0.2">
      <c r="K185" s="7"/>
    </row>
    <row r="186" spans="11:11" x14ac:dyDescent="0.2">
      <c r="K186" s="7"/>
    </row>
    <row r="187" spans="11:11" x14ac:dyDescent="0.2">
      <c r="K187" s="7"/>
    </row>
    <row r="188" spans="11:11" x14ac:dyDescent="0.2">
      <c r="K188" s="7"/>
    </row>
    <row r="189" spans="11:11" x14ac:dyDescent="0.2">
      <c r="K189" s="7"/>
    </row>
    <row r="190" spans="11:11" x14ac:dyDescent="0.2">
      <c r="K190" s="7"/>
    </row>
    <row r="191" spans="11:11" x14ac:dyDescent="0.2">
      <c r="K191" s="7"/>
    </row>
    <row r="192" spans="11:11" x14ac:dyDescent="0.2">
      <c r="K192" s="7"/>
    </row>
    <row r="193" spans="11:11" x14ac:dyDescent="0.2">
      <c r="K193" s="7"/>
    </row>
    <row r="194" spans="11:11" x14ac:dyDescent="0.2">
      <c r="K194" s="7"/>
    </row>
    <row r="195" spans="11:11" x14ac:dyDescent="0.2">
      <c r="K195" s="7"/>
    </row>
    <row r="196" spans="11:11" x14ac:dyDescent="0.2">
      <c r="K196" s="7"/>
    </row>
    <row r="197" spans="11:11" x14ac:dyDescent="0.2">
      <c r="K197" s="7"/>
    </row>
    <row r="198" spans="11:11" x14ac:dyDescent="0.2">
      <c r="K198" s="7"/>
    </row>
    <row r="199" spans="11:11" x14ac:dyDescent="0.2">
      <c r="K199" s="7"/>
    </row>
    <row r="200" spans="11:11" x14ac:dyDescent="0.2">
      <c r="K200" s="7"/>
    </row>
    <row r="201" spans="11:11" x14ac:dyDescent="0.2">
      <c r="K201" s="7"/>
    </row>
    <row r="202" spans="11:11" x14ac:dyDescent="0.2">
      <c r="K202" s="7"/>
    </row>
    <row r="203" spans="11:11" x14ac:dyDescent="0.2">
      <c r="K203" s="7"/>
    </row>
    <row r="204" spans="11:11" x14ac:dyDescent="0.2">
      <c r="K204" s="7"/>
    </row>
    <row r="205" spans="11:11" x14ac:dyDescent="0.2">
      <c r="K205" s="7"/>
    </row>
    <row r="206" spans="11:11" x14ac:dyDescent="0.2">
      <c r="K206" s="7"/>
    </row>
    <row r="207" spans="11:11" x14ac:dyDescent="0.2">
      <c r="K207" s="7"/>
    </row>
    <row r="208" spans="11:11" x14ac:dyDescent="0.2">
      <c r="K208" s="7"/>
    </row>
    <row r="209" spans="11:11" x14ac:dyDescent="0.2">
      <c r="K209" s="7"/>
    </row>
    <row r="210" spans="11:11" x14ac:dyDescent="0.2">
      <c r="K210" s="7"/>
    </row>
    <row r="211" spans="11:11" x14ac:dyDescent="0.2">
      <c r="K211" s="7"/>
    </row>
    <row r="212" spans="11:11" x14ac:dyDescent="0.2">
      <c r="K212" s="7"/>
    </row>
    <row r="213" spans="11:11" x14ac:dyDescent="0.2">
      <c r="K213" s="7"/>
    </row>
    <row r="214" spans="11:11" x14ac:dyDescent="0.2">
      <c r="K214" s="7"/>
    </row>
    <row r="215" spans="11:11" x14ac:dyDescent="0.2">
      <c r="K215" s="7"/>
    </row>
    <row r="216" spans="11:11" x14ac:dyDescent="0.2">
      <c r="K216" s="7"/>
    </row>
    <row r="217" spans="11:11" x14ac:dyDescent="0.2">
      <c r="K217" s="7"/>
    </row>
    <row r="218" spans="11:11" x14ac:dyDescent="0.2">
      <c r="K218" s="7"/>
    </row>
    <row r="219" spans="11:11" x14ac:dyDescent="0.2">
      <c r="K219" s="7"/>
    </row>
    <row r="220" spans="11:11" x14ac:dyDescent="0.2">
      <c r="K220" s="7"/>
    </row>
    <row r="221" spans="11:11" x14ac:dyDescent="0.2">
      <c r="K221" s="7"/>
    </row>
    <row r="222" spans="11:11" x14ac:dyDescent="0.2">
      <c r="K222" s="7"/>
    </row>
    <row r="223" spans="11:11" x14ac:dyDescent="0.2">
      <c r="K223" s="7"/>
    </row>
    <row r="224" spans="11:11" x14ac:dyDescent="0.2">
      <c r="K224" s="7"/>
    </row>
    <row r="225" spans="11:11" x14ac:dyDescent="0.2">
      <c r="K225" s="7"/>
    </row>
    <row r="226" spans="11:11" x14ac:dyDescent="0.2">
      <c r="K226" s="7"/>
    </row>
    <row r="227" spans="11:11" x14ac:dyDescent="0.2">
      <c r="K227" s="7"/>
    </row>
    <row r="228" spans="11:11" x14ac:dyDescent="0.2">
      <c r="K228" s="7"/>
    </row>
    <row r="229" spans="11:11" x14ac:dyDescent="0.2">
      <c r="K229" s="7"/>
    </row>
    <row r="230" spans="11:11" x14ac:dyDescent="0.2">
      <c r="K230" s="7"/>
    </row>
    <row r="231" spans="11:11" x14ac:dyDescent="0.2">
      <c r="K231" s="7"/>
    </row>
    <row r="232" spans="11:11" x14ac:dyDescent="0.2">
      <c r="K232" s="7"/>
    </row>
    <row r="233" spans="11:11" x14ac:dyDescent="0.2">
      <c r="K233" s="7"/>
    </row>
    <row r="234" spans="11:11" x14ac:dyDescent="0.2">
      <c r="K234" s="7"/>
    </row>
    <row r="235" spans="11:11" x14ac:dyDescent="0.2">
      <c r="K235" s="7"/>
    </row>
    <row r="236" spans="11:11" x14ac:dyDescent="0.2">
      <c r="K236" s="7"/>
    </row>
    <row r="237" spans="11:11" x14ac:dyDescent="0.2">
      <c r="K237" s="7"/>
    </row>
    <row r="238" spans="11:11" x14ac:dyDescent="0.2">
      <c r="K238" s="7"/>
    </row>
    <row r="239" spans="11:11" x14ac:dyDescent="0.2">
      <c r="K239" s="7"/>
    </row>
    <row r="240" spans="11:11" x14ac:dyDescent="0.2">
      <c r="K240" s="7"/>
    </row>
    <row r="241" spans="11:11" x14ac:dyDescent="0.2">
      <c r="K241" s="7"/>
    </row>
    <row r="242" spans="11:11" x14ac:dyDescent="0.2">
      <c r="K242" s="7"/>
    </row>
    <row r="243" spans="11:11" x14ac:dyDescent="0.2">
      <c r="K243" s="7"/>
    </row>
    <row r="244" spans="11:11" x14ac:dyDescent="0.2">
      <c r="K244" s="7"/>
    </row>
    <row r="245" spans="11:11" x14ac:dyDescent="0.2">
      <c r="K245" s="7"/>
    </row>
    <row r="246" spans="11:11" x14ac:dyDescent="0.2">
      <c r="K246" s="7"/>
    </row>
    <row r="247" spans="11:11" x14ac:dyDescent="0.2">
      <c r="K247" s="7"/>
    </row>
    <row r="248" spans="11:11" x14ac:dyDescent="0.2">
      <c r="K248" s="7"/>
    </row>
    <row r="249" spans="11:11" x14ac:dyDescent="0.2">
      <c r="K249" s="7"/>
    </row>
    <row r="250" spans="11:11" x14ac:dyDescent="0.2">
      <c r="K250" s="7"/>
    </row>
    <row r="251" spans="11:11" x14ac:dyDescent="0.2">
      <c r="K251" s="7"/>
    </row>
    <row r="252" spans="11:11" x14ac:dyDescent="0.2">
      <c r="K252" s="7"/>
    </row>
    <row r="253" spans="11:11" x14ac:dyDescent="0.2">
      <c r="K253" s="7"/>
    </row>
    <row r="254" spans="11:11" x14ac:dyDescent="0.2">
      <c r="K254" s="7"/>
    </row>
    <row r="255" spans="11:11" x14ac:dyDescent="0.2">
      <c r="K255" s="7"/>
    </row>
    <row r="256" spans="11:11" x14ac:dyDescent="0.2">
      <c r="K256" s="7"/>
    </row>
    <row r="257" spans="11:11" x14ac:dyDescent="0.2">
      <c r="K257" s="7"/>
    </row>
    <row r="258" spans="11:11" x14ac:dyDescent="0.2">
      <c r="K258" s="7"/>
    </row>
    <row r="259" spans="11:11" x14ac:dyDescent="0.2">
      <c r="K259" s="7"/>
    </row>
    <row r="260" spans="11:11" x14ac:dyDescent="0.2">
      <c r="K260" s="7"/>
    </row>
    <row r="261" spans="11:11" x14ac:dyDescent="0.2">
      <c r="K261" s="7"/>
    </row>
    <row r="262" spans="11:11" x14ac:dyDescent="0.2">
      <c r="K262" s="7"/>
    </row>
    <row r="263" spans="11:11" x14ac:dyDescent="0.2">
      <c r="K263" s="7"/>
    </row>
    <row r="264" spans="11:11" x14ac:dyDescent="0.2">
      <c r="K264" s="7"/>
    </row>
    <row r="265" spans="11:11" x14ac:dyDescent="0.2">
      <c r="K265" s="7"/>
    </row>
    <row r="266" spans="11:11" x14ac:dyDescent="0.2">
      <c r="K266" s="7"/>
    </row>
    <row r="267" spans="11:11" x14ac:dyDescent="0.2">
      <c r="K267" s="7"/>
    </row>
    <row r="268" spans="11:11" x14ac:dyDescent="0.2">
      <c r="K268" s="7"/>
    </row>
    <row r="269" spans="11:11" x14ac:dyDescent="0.2">
      <c r="K269" s="7"/>
    </row>
    <row r="270" spans="11:11" x14ac:dyDescent="0.2">
      <c r="K270" s="7"/>
    </row>
    <row r="271" spans="11:11" x14ac:dyDescent="0.2">
      <c r="K271" s="7"/>
    </row>
    <row r="272" spans="11:11" x14ac:dyDescent="0.2">
      <c r="K272" s="7"/>
    </row>
    <row r="273" spans="11:11" x14ac:dyDescent="0.2">
      <c r="K273" s="7"/>
    </row>
    <row r="274" spans="11:11" x14ac:dyDescent="0.2">
      <c r="K274" s="7"/>
    </row>
    <row r="275" spans="11:11" x14ac:dyDescent="0.2">
      <c r="K275" s="7"/>
    </row>
    <row r="276" spans="11:11" x14ac:dyDescent="0.2">
      <c r="K276" s="7"/>
    </row>
    <row r="277" spans="11:11" x14ac:dyDescent="0.2">
      <c r="K277" s="7"/>
    </row>
    <row r="278" spans="11:11" x14ac:dyDescent="0.2">
      <c r="K278" s="7"/>
    </row>
    <row r="279" spans="11:11" x14ac:dyDescent="0.2">
      <c r="K279" s="7"/>
    </row>
    <row r="280" spans="11:11" x14ac:dyDescent="0.2">
      <c r="K280" s="7"/>
    </row>
    <row r="281" spans="11:11" x14ac:dyDescent="0.2">
      <c r="K281" s="7"/>
    </row>
    <row r="282" spans="11:11" x14ac:dyDescent="0.2">
      <c r="K282" s="7"/>
    </row>
    <row r="283" spans="11:11" x14ac:dyDescent="0.2">
      <c r="K283" s="7"/>
    </row>
    <row r="284" spans="11:11" x14ac:dyDescent="0.2">
      <c r="K284" s="7"/>
    </row>
    <row r="285" spans="11:11" x14ac:dyDescent="0.2">
      <c r="K285" s="7"/>
    </row>
    <row r="286" spans="11:11" x14ac:dyDescent="0.2">
      <c r="K286" s="7"/>
    </row>
    <row r="287" spans="11:11" x14ac:dyDescent="0.2">
      <c r="K287" s="7"/>
    </row>
    <row r="288" spans="11:11" x14ac:dyDescent="0.2">
      <c r="K288" s="7"/>
    </row>
    <row r="289" spans="11:11" x14ac:dyDescent="0.2">
      <c r="K289" s="7"/>
    </row>
    <row r="290" spans="11:11" x14ac:dyDescent="0.2">
      <c r="K290" s="7"/>
    </row>
    <row r="291" spans="11:11" x14ac:dyDescent="0.2">
      <c r="K291" s="7"/>
    </row>
    <row r="292" spans="11:11" x14ac:dyDescent="0.2">
      <c r="K292" s="7"/>
    </row>
    <row r="293" spans="11:11" x14ac:dyDescent="0.2">
      <c r="K293" s="7"/>
    </row>
    <row r="294" spans="11:11" x14ac:dyDescent="0.2">
      <c r="K294" s="7"/>
    </row>
    <row r="295" spans="11:11" x14ac:dyDescent="0.2">
      <c r="K295" s="7"/>
    </row>
    <row r="296" spans="11:11" x14ac:dyDescent="0.2">
      <c r="K296" s="7"/>
    </row>
    <row r="297" spans="11:11" x14ac:dyDescent="0.2">
      <c r="K297" s="7"/>
    </row>
    <row r="298" spans="11:11" x14ac:dyDescent="0.2">
      <c r="K298" s="7"/>
    </row>
    <row r="299" spans="11:11" x14ac:dyDescent="0.2">
      <c r="K299" s="7"/>
    </row>
    <row r="300" spans="11:11" x14ac:dyDescent="0.2">
      <c r="K300" s="7"/>
    </row>
    <row r="301" spans="11:11" x14ac:dyDescent="0.2">
      <c r="K301" s="7"/>
    </row>
    <row r="302" spans="11:11" x14ac:dyDescent="0.2">
      <c r="K302" s="7"/>
    </row>
    <row r="303" spans="11:11" x14ac:dyDescent="0.2">
      <c r="K303" s="7"/>
    </row>
    <row r="304" spans="11:11" x14ac:dyDescent="0.2">
      <c r="K304" s="7"/>
    </row>
    <row r="305" spans="11:11" x14ac:dyDescent="0.2">
      <c r="K305" s="7"/>
    </row>
    <row r="306" spans="11:11" x14ac:dyDescent="0.2">
      <c r="K306" s="7"/>
    </row>
    <row r="307" spans="11:11" x14ac:dyDescent="0.2">
      <c r="K307" s="7"/>
    </row>
    <row r="308" spans="11:11" x14ac:dyDescent="0.2">
      <c r="K308" s="7"/>
    </row>
    <row r="309" spans="11:11" x14ac:dyDescent="0.2">
      <c r="K309" s="7"/>
    </row>
    <row r="310" spans="11:11" x14ac:dyDescent="0.2">
      <c r="K310" s="7"/>
    </row>
    <row r="311" spans="11:11" x14ac:dyDescent="0.2">
      <c r="K311" s="7"/>
    </row>
    <row r="312" spans="11:11" x14ac:dyDescent="0.2">
      <c r="K312" s="7"/>
    </row>
    <row r="313" spans="11:11" x14ac:dyDescent="0.2">
      <c r="K313" s="7"/>
    </row>
    <row r="314" spans="11:11" x14ac:dyDescent="0.2">
      <c r="K314" s="7"/>
    </row>
    <row r="315" spans="11:11" x14ac:dyDescent="0.2">
      <c r="K315" s="7"/>
    </row>
    <row r="316" spans="11:11" x14ac:dyDescent="0.2">
      <c r="K316" s="7"/>
    </row>
    <row r="317" spans="11:11" x14ac:dyDescent="0.2">
      <c r="K317" s="7"/>
    </row>
    <row r="318" spans="11:11" x14ac:dyDescent="0.2">
      <c r="K318" s="7"/>
    </row>
    <row r="319" spans="11:11" x14ac:dyDescent="0.2">
      <c r="K319" s="7"/>
    </row>
    <row r="320" spans="11:11" x14ac:dyDescent="0.2">
      <c r="K320" s="7"/>
    </row>
    <row r="321" spans="11:11" x14ac:dyDescent="0.2">
      <c r="K321" s="7"/>
    </row>
    <row r="322" spans="11:11" x14ac:dyDescent="0.2">
      <c r="K322" s="7"/>
    </row>
    <row r="323" spans="11:11" x14ac:dyDescent="0.2">
      <c r="K323" s="7"/>
    </row>
    <row r="324" spans="11:11" x14ac:dyDescent="0.2">
      <c r="K324" s="7"/>
    </row>
    <row r="325" spans="11:11" x14ac:dyDescent="0.2">
      <c r="K325" s="7"/>
    </row>
    <row r="326" spans="11:11" x14ac:dyDescent="0.2">
      <c r="K326" s="7"/>
    </row>
    <row r="327" spans="11:11" x14ac:dyDescent="0.2">
      <c r="K327" s="7"/>
    </row>
    <row r="328" spans="11:11" x14ac:dyDescent="0.2">
      <c r="K328" s="7"/>
    </row>
    <row r="329" spans="11:11" x14ac:dyDescent="0.2">
      <c r="K329" s="7"/>
    </row>
    <row r="330" spans="11:11" x14ac:dyDescent="0.2">
      <c r="K330" s="7"/>
    </row>
    <row r="331" spans="11:11" x14ac:dyDescent="0.2">
      <c r="K331" s="7"/>
    </row>
    <row r="332" spans="11:11" x14ac:dyDescent="0.2">
      <c r="K332" s="7"/>
    </row>
    <row r="333" spans="11:11" x14ac:dyDescent="0.2">
      <c r="K333" s="7"/>
    </row>
    <row r="334" spans="11:11" x14ac:dyDescent="0.2">
      <c r="K334" s="7"/>
    </row>
    <row r="335" spans="11:11" x14ac:dyDescent="0.2">
      <c r="K335" s="7"/>
    </row>
    <row r="336" spans="11:11" x14ac:dyDescent="0.2">
      <c r="K336" s="7"/>
    </row>
    <row r="337" spans="11:11" x14ac:dyDescent="0.2">
      <c r="K337" s="7"/>
    </row>
    <row r="338" spans="11:11" x14ac:dyDescent="0.2">
      <c r="K338" s="7"/>
    </row>
    <row r="339" spans="11:11" x14ac:dyDescent="0.2">
      <c r="K339" s="7"/>
    </row>
    <row r="340" spans="11:11" x14ac:dyDescent="0.2">
      <c r="K340" s="7"/>
    </row>
    <row r="341" spans="11:11" x14ac:dyDescent="0.2">
      <c r="K341" s="7"/>
    </row>
    <row r="342" spans="11:11" x14ac:dyDescent="0.2">
      <c r="K342" s="7"/>
    </row>
    <row r="343" spans="11:11" x14ac:dyDescent="0.2">
      <c r="K343" s="7"/>
    </row>
    <row r="344" spans="11:11" x14ac:dyDescent="0.2">
      <c r="K344" s="7"/>
    </row>
    <row r="345" spans="11:11" x14ac:dyDescent="0.2">
      <c r="K345" s="7"/>
    </row>
    <row r="346" spans="11:11" x14ac:dyDescent="0.2">
      <c r="K346" s="7"/>
    </row>
    <row r="347" spans="11:11" x14ac:dyDescent="0.2">
      <c r="K347" s="7"/>
    </row>
    <row r="348" spans="11:11" x14ac:dyDescent="0.2">
      <c r="K348" s="7"/>
    </row>
    <row r="349" spans="11:11" x14ac:dyDescent="0.2">
      <c r="K349" s="7"/>
    </row>
    <row r="350" spans="11:11" x14ac:dyDescent="0.2">
      <c r="K350" s="7"/>
    </row>
    <row r="351" spans="11:11" x14ac:dyDescent="0.2">
      <c r="K351" s="7"/>
    </row>
    <row r="352" spans="11:11" x14ac:dyDescent="0.2">
      <c r="K352" s="7"/>
    </row>
    <row r="353" spans="11:11" x14ac:dyDescent="0.2">
      <c r="K353" s="7"/>
    </row>
    <row r="354" spans="11:11" x14ac:dyDescent="0.2">
      <c r="K354" s="7"/>
    </row>
    <row r="355" spans="11:11" x14ac:dyDescent="0.2">
      <c r="K355" s="7"/>
    </row>
    <row r="356" spans="11:11" x14ac:dyDescent="0.2">
      <c r="K356" s="7"/>
    </row>
    <row r="357" spans="11:11" x14ac:dyDescent="0.2">
      <c r="K357" s="7"/>
    </row>
    <row r="358" spans="11:11" x14ac:dyDescent="0.2">
      <c r="K358" s="7"/>
    </row>
    <row r="359" spans="11:11" x14ac:dyDescent="0.2">
      <c r="K359" s="7"/>
    </row>
    <row r="360" spans="11:11" x14ac:dyDescent="0.2">
      <c r="K360" s="7"/>
    </row>
    <row r="361" spans="11:11" x14ac:dyDescent="0.2">
      <c r="K361" s="7"/>
    </row>
    <row r="362" spans="11:11" x14ac:dyDescent="0.2">
      <c r="K362" s="7"/>
    </row>
    <row r="363" spans="11:11" x14ac:dyDescent="0.2">
      <c r="K363" s="7"/>
    </row>
    <row r="364" spans="11:11" x14ac:dyDescent="0.2">
      <c r="K364" s="7"/>
    </row>
    <row r="365" spans="11:11" x14ac:dyDescent="0.2">
      <c r="K365" s="7"/>
    </row>
    <row r="366" spans="11:11" x14ac:dyDescent="0.2">
      <c r="K366" s="7"/>
    </row>
    <row r="367" spans="11:11" x14ac:dyDescent="0.2">
      <c r="K367" s="7"/>
    </row>
    <row r="368" spans="11:11" x14ac:dyDescent="0.2">
      <c r="K368" s="7"/>
    </row>
    <row r="369" spans="11:11" x14ac:dyDescent="0.2">
      <c r="K369" s="7"/>
    </row>
    <row r="370" spans="11:11" x14ac:dyDescent="0.2">
      <c r="K370" s="7"/>
    </row>
    <row r="371" spans="11:11" x14ac:dyDescent="0.2">
      <c r="K371" s="7"/>
    </row>
    <row r="372" spans="11:11" x14ac:dyDescent="0.2">
      <c r="K372" s="7"/>
    </row>
    <row r="373" spans="11:11" x14ac:dyDescent="0.2">
      <c r="K373" s="7"/>
    </row>
    <row r="374" spans="11:11" x14ac:dyDescent="0.2">
      <c r="K374" s="7"/>
    </row>
    <row r="375" spans="11:11" x14ac:dyDescent="0.2">
      <c r="K375" s="7"/>
    </row>
    <row r="376" spans="11:11" x14ac:dyDescent="0.2">
      <c r="K376" s="7"/>
    </row>
    <row r="377" spans="11:11" x14ac:dyDescent="0.2">
      <c r="K377" s="7"/>
    </row>
    <row r="378" spans="11:11" x14ac:dyDescent="0.2">
      <c r="K378" s="7"/>
    </row>
    <row r="379" spans="11:11" x14ac:dyDescent="0.2">
      <c r="K379" s="7"/>
    </row>
    <row r="380" spans="11:11" x14ac:dyDescent="0.2">
      <c r="K380" s="7"/>
    </row>
    <row r="381" spans="11:11" x14ac:dyDescent="0.2">
      <c r="K381" s="7"/>
    </row>
    <row r="382" spans="11:11" x14ac:dyDescent="0.2">
      <c r="K382" s="7"/>
    </row>
    <row r="383" spans="11:11" x14ac:dyDescent="0.2">
      <c r="K383" s="7"/>
    </row>
    <row r="384" spans="11:11" x14ac:dyDescent="0.2">
      <c r="K384" s="7"/>
    </row>
    <row r="385" spans="11:11" x14ac:dyDescent="0.2">
      <c r="K385" s="7"/>
    </row>
    <row r="386" spans="11:11" x14ac:dyDescent="0.2">
      <c r="K386" s="7"/>
    </row>
    <row r="387" spans="11:11" x14ac:dyDescent="0.2">
      <c r="K387" s="7"/>
    </row>
    <row r="388" spans="11:11" x14ac:dyDescent="0.2">
      <c r="K388" s="7"/>
    </row>
    <row r="389" spans="11:11" x14ac:dyDescent="0.2">
      <c r="K389" s="7"/>
    </row>
    <row r="390" spans="11:11" x14ac:dyDescent="0.2">
      <c r="K390" s="7"/>
    </row>
    <row r="391" spans="11:11" x14ac:dyDescent="0.2">
      <c r="K391" s="7"/>
    </row>
    <row r="392" spans="11:11" x14ac:dyDescent="0.2">
      <c r="K392" s="7"/>
    </row>
    <row r="393" spans="11:11" x14ac:dyDescent="0.2">
      <c r="K393" s="7"/>
    </row>
    <row r="394" spans="11:11" x14ac:dyDescent="0.2">
      <c r="K394" s="7"/>
    </row>
    <row r="395" spans="11:11" x14ac:dyDescent="0.2">
      <c r="K395" s="7"/>
    </row>
    <row r="396" spans="11:11" x14ac:dyDescent="0.2">
      <c r="K396" s="7"/>
    </row>
    <row r="397" spans="11:11" x14ac:dyDescent="0.2">
      <c r="K397" s="7"/>
    </row>
    <row r="398" spans="11:11" x14ac:dyDescent="0.2">
      <c r="K398" s="7"/>
    </row>
    <row r="399" spans="11:11" x14ac:dyDescent="0.2">
      <c r="K399" s="7"/>
    </row>
    <row r="400" spans="11:11" x14ac:dyDescent="0.2">
      <c r="K400" s="7"/>
    </row>
    <row r="401" spans="11:11" x14ac:dyDescent="0.2">
      <c r="K401" s="7"/>
    </row>
    <row r="402" spans="11:11" x14ac:dyDescent="0.2">
      <c r="K402" s="7"/>
    </row>
    <row r="403" spans="11:11" x14ac:dyDescent="0.2">
      <c r="K403" s="7"/>
    </row>
    <row r="404" spans="11:11" x14ac:dyDescent="0.2">
      <c r="K404" s="7"/>
    </row>
    <row r="405" spans="11:11" x14ac:dyDescent="0.2">
      <c r="K405" s="7"/>
    </row>
    <row r="406" spans="11:11" x14ac:dyDescent="0.2">
      <c r="K406" s="7"/>
    </row>
    <row r="407" spans="11:11" x14ac:dyDescent="0.2">
      <c r="K407" s="7"/>
    </row>
    <row r="408" spans="11:11" x14ac:dyDescent="0.2">
      <c r="K408" s="7"/>
    </row>
    <row r="409" spans="11:11" x14ac:dyDescent="0.2">
      <c r="K409" s="7"/>
    </row>
    <row r="410" spans="11:11" x14ac:dyDescent="0.2">
      <c r="K410" s="7"/>
    </row>
    <row r="411" spans="11:11" x14ac:dyDescent="0.2">
      <c r="K411" s="7"/>
    </row>
    <row r="412" spans="11:11" x14ac:dyDescent="0.2">
      <c r="K412" s="7"/>
    </row>
    <row r="413" spans="11:11" x14ac:dyDescent="0.2">
      <c r="K413" s="7"/>
    </row>
    <row r="414" spans="11:11" x14ac:dyDescent="0.2">
      <c r="K414" s="7"/>
    </row>
    <row r="415" spans="11:11" x14ac:dyDescent="0.2">
      <c r="K415" s="7"/>
    </row>
    <row r="416" spans="11:11" x14ac:dyDescent="0.2">
      <c r="K416" s="7"/>
    </row>
    <row r="417" spans="11:11" x14ac:dyDescent="0.2">
      <c r="K417" s="7"/>
    </row>
    <row r="418" spans="11:11" x14ac:dyDescent="0.2">
      <c r="K418" s="7"/>
    </row>
    <row r="419" spans="11:11" x14ac:dyDescent="0.2">
      <c r="K419" s="7"/>
    </row>
    <row r="420" spans="11:11" x14ac:dyDescent="0.2">
      <c r="K420" s="7"/>
    </row>
    <row r="421" spans="11:11" x14ac:dyDescent="0.2">
      <c r="K421" s="7"/>
    </row>
    <row r="422" spans="11:11" x14ac:dyDescent="0.2">
      <c r="K422" s="7"/>
    </row>
    <row r="423" spans="11:11" x14ac:dyDescent="0.2">
      <c r="K423" s="7"/>
    </row>
    <row r="424" spans="11:11" x14ac:dyDescent="0.2">
      <c r="K424" s="7"/>
    </row>
    <row r="425" spans="11:11" x14ac:dyDescent="0.2">
      <c r="K425" s="7"/>
    </row>
    <row r="426" spans="11:11" x14ac:dyDescent="0.2">
      <c r="K426" s="7"/>
    </row>
    <row r="427" spans="11:11" x14ac:dyDescent="0.2">
      <c r="K427" s="7"/>
    </row>
    <row r="428" spans="11:11" x14ac:dyDescent="0.2">
      <c r="K428" s="7"/>
    </row>
    <row r="429" spans="11:11" x14ac:dyDescent="0.2">
      <c r="K429" s="7"/>
    </row>
    <row r="430" spans="11:11" x14ac:dyDescent="0.2">
      <c r="K430" s="7"/>
    </row>
    <row r="431" spans="11:11" x14ac:dyDescent="0.2">
      <c r="K431" s="7"/>
    </row>
    <row r="432" spans="11:11" x14ac:dyDescent="0.2">
      <c r="K432" s="7"/>
    </row>
    <row r="433" spans="11:11" x14ac:dyDescent="0.2">
      <c r="K433" s="7"/>
    </row>
    <row r="434" spans="11:11" x14ac:dyDescent="0.2">
      <c r="K434" s="7"/>
    </row>
    <row r="435" spans="11:11" x14ac:dyDescent="0.2">
      <c r="K435" s="7"/>
    </row>
    <row r="436" spans="11:11" x14ac:dyDescent="0.2">
      <c r="K436" s="7"/>
    </row>
    <row r="437" spans="11:11" x14ac:dyDescent="0.2">
      <c r="K437" s="7"/>
    </row>
    <row r="438" spans="11:11" x14ac:dyDescent="0.2">
      <c r="K438" s="7"/>
    </row>
    <row r="439" spans="11:11" x14ac:dyDescent="0.2">
      <c r="K439" s="7"/>
    </row>
    <row r="440" spans="11:11" x14ac:dyDescent="0.2">
      <c r="K440" s="7"/>
    </row>
    <row r="441" spans="11:11" x14ac:dyDescent="0.2">
      <c r="K441" s="7"/>
    </row>
    <row r="442" spans="11:11" x14ac:dyDescent="0.2">
      <c r="K442" s="7"/>
    </row>
    <row r="443" spans="11:11" x14ac:dyDescent="0.2">
      <c r="K443" s="7"/>
    </row>
    <row r="444" spans="11:11" x14ac:dyDescent="0.2">
      <c r="K444" s="7"/>
    </row>
    <row r="445" spans="11:11" x14ac:dyDescent="0.2">
      <c r="K445" s="7"/>
    </row>
    <row r="446" spans="11:11" x14ac:dyDescent="0.2">
      <c r="K446" s="7"/>
    </row>
    <row r="447" spans="11:11" x14ac:dyDescent="0.2">
      <c r="K447" s="7"/>
    </row>
    <row r="448" spans="11:11" x14ac:dyDescent="0.2">
      <c r="K448" s="7"/>
    </row>
    <row r="449" spans="11:11" x14ac:dyDescent="0.2">
      <c r="K449" s="7"/>
    </row>
    <row r="450" spans="11:11" x14ac:dyDescent="0.2">
      <c r="K450" s="7"/>
    </row>
    <row r="451" spans="11:11" x14ac:dyDescent="0.2">
      <c r="K451" s="7"/>
    </row>
    <row r="452" spans="11:11" x14ac:dyDescent="0.2">
      <c r="K452" s="7"/>
    </row>
    <row r="453" spans="11:11" x14ac:dyDescent="0.2">
      <c r="K453" s="7"/>
    </row>
    <row r="454" spans="11:11" x14ac:dyDescent="0.2">
      <c r="K454" s="7"/>
    </row>
    <row r="455" spans="11:11" x14ac:dyDescent="0.2">
      <c r="K455" s="7"/>
    </row>
    <row r="456" spans="11:11" x14ac:dyDescent="0.2">
      <c r="K456" s="7"/>
    </row>
    <row r="457" spans="11:11" x14ac:dyDescent="0.2">
      <c r="K457" s="7"/>
    </row>
    <row r="458" spans="11:11" x14ac:dyDescent="0.2">
      <c r="K458" s="7"/>
    </row>
    <row r="459" spans="11:11" x14ac:dyDescent="0.2">
      <c r="K459" s="7"/>
    </row>
    <row r="460" spans="11:11" x14ac:dyDescent="0.2">
      <c r="K460" s="7"/>
    </row>
    <row r="461" spans="11:11" x14ac:dyDescent="0.2">
      <c r="K461" s="7"/>
    </row>
    <row r="462" spans="11:11" x14ac:dyDescent="0.2">
      <c r="K462" s="7"/>
    </row>
    <row r="463" spans="11:11" x14ac:dyDescent="0.2">
      <c r="K463" s="7"/>
    </row>
    <row r="464" spans="11:11" x14ac:dyDescent="0.2">
      <c r="K464" s="7"/>
    </row>
    <row r="465" spans="11:11" x14ac:dyDescent="0.2">
      <c r="K465" s="7"/>
    </row>
    <row r="466" spans="11:11" x14ac:dyDescent="0.2">
      <c r="K466" s="7"/>
    </row>
    <row r="467" spans="11:11" x14ac:dyDescent="0.2">
      <c r="K467" s="7"/>
    </row>
    <row r="468" spans="11:11" x14ac:dyDescent="0.2">
      <c r="K468" s="7"/>
    </row>
    <row r="469" spans="11:11" x14ac:dyDescent="0.2">
      <c r="K469" s="7"/>
    </row>
    <row r="470" spans="11:11" x14ac:dyDescent="0.2">
      <c r="K470" s="7"/>
    </row>
    <row r="471" spans="11:11" x14ac:dyDescent="0.2">
      <c r="K471" s="7"/>
    </row>
    <row r="472" spans="11:11" x14ac:dyDescent="0.2">
      <c r="K472" s="7"/>
    </row>
    <row r="473" spans="11:11" x14ac:dyDescent="0.2">
      <c r="K473" s="7"/>
    </row>
    <row r="474" spans="11:11" x14ac:dyDescent="0.2">
      <c r="K474" s="7"/>
    </row>
    <row r="475" spans="11:11" x14ac:dyDescent="0.2">
      <c r="K475" s="7"/>
    </row>
    <row r="476" spans="11:11" x14ac:dyDescent="0.2">
      <c r="K476" s="7"/>
    </row>
    <row r="477" spans="11:11" x14ac:dyDescent="0.2">
      <c r="K477" s="7"/>
    </row>
    <row r="478" spans="11:11" x14ac:dyDescent="0.2">
      <c r="K478" s="7"/>
    </row>
    <row r="479" spans="11:11" x14ac:dyDescent="0.2">
      <c r="K479" s="7"/>
    </row>
    <row r="480" spans="11:11" x14ac:dyDescent="0.2">
      <c r="K480" s="7"/>
    </row>
    <row r="481" spans="11:11" x14ac:dyDescent="0.2">
      <c r="K481" s="7"/>
    </row>
    <row r="482" spans="11:11" x14ac:dyDescent="0.2">
      <c r="K482" s="7"/>
    </row>
    <row r="483" spans="11:11" x14ac:dyDescent="0.2">
      <c r="K483" s="7"/>
    </row>
    <row r="484" spans="11:11" x14ac:dyDescent="0.2">
      <c r="K484" s="7"/>
    </row>
    <row r="485" spans="11:11" x14ac:dyDescent="0.2">
      <c r="K485" s="7"/>
    </row>
    <row r="486" spans="11:11" x14ac:dyDescent="0.2">
      <c r="K486" s="7"/>
    </row>
    <row r="487" spans="11:11" x14ac:dyDescent="0.2">
      <c r="K487" s="7"/>
    </row>
    <row r="488" spans="11:11" x14ac:dyDescent="0.2">
      <c r="K488" s="7"/>
    </row>
    <row r="489" spans="11:11" x14ac:dyDescent="0.2">
      <c r="K489" s="7"/>
    </row>
    <row r="490" spans="11:11" x14ac:dyDescent="0.2">
      <c r="K490" s="7"/>
    </row>
    <row r="491" spans="11:11" x14ac:dyDescent="0.2">
      <c r="K491" s="7"/>
    </row>
    <row r="492" spans="11:11" x14ac:dyDescent="0.2">
      <c r="K492" s="7"/>
    </row>
    <row r="493" spans="11:11" x14ac:dyDescent="0.2">
      <c r="K493" s="7"/>
    </row>
    <row r="494" spans="11:11" x14ac:dyDescent="0.2">
      <c r="K494" s="7"/>
    </row>
    <row r="495" spans="11:11" x14ac:dyDescent="0.2">
      <c r="K495" s="7"/>
    </row>
    <row r="496" spans="11:11" x14ac:dyDescent="0.2">
      <c r="K496" s="7"/>
    </row>
    <row r="497" spans="11:11" x14ac:dyDescent="0.2">
      <c r="K497" s="7"/>
    </row>
    <row r="498" spans="11:11" x14ac:dyDescent="0.2">
      <c r="K498" s="7"/>
    </row>
    <row r="499" spans="11:11" x14ac:dyDescent="0.2">
      <c r="K499" s="7"/>
    </row>
    <row r="500" spans="11:11" x14ac:dyDescent="0.2">
      <c r="K500" s="7"/>
    </row>
    <row r="501" spans="11:11" x14ac:dyDescent="0.2">
      <c r="K501" s="7"/>
    </row>
    <row r="502" spans="11:11" x14ac:dyDescent="0.2">
      <c r="K502" s="7"/>
    </row>
    <row r="503" spans="11:11" x14ac:dyDescent="0.2">
      <c r="K503" s="7"/>
    </row>
    <row r="504" spans="11:11" x14ac:dyDescent="0.2">
      <c r="K504" s="7"/>
    </row>
    <row r="505" spans="11:11" x14ac:dyDescent="0.2">
      <c r="K505" s="7"/>
    </row>
    <row r="506" spans="11:11" x14ac:dyDescent="0.2">
      <c r="K506" s="7"/>
    </row>
    <row r="507" spans="11:11" x14ac:dyDescent="0.2">
      <c r="K507" s="7"/>
    </row>
    <row r="508" spans="11:11" x14ac:dyDescent="0.2">
      <c r="K508" s="7"/>
    </row>
    <row r="509" spans="11:11" x14ac:dyDescent="0.2">
      <c r="K509" s="7"/>
    </row>
    <row r="510" spans="11:11" x14ac:dyDescent="0.2">
      <c r="K510" s="7"/>
    </row>
    <row r="511" spans="11:11" x14ac:dyDescent="0.2">
      <c r="K511" s="7"/>
    </row>
    <row r="512" spans="11:11" x14ac:dyDescent="0.2">
      <c r="K512" s="7"/>
    </row>
    <row r="513" spans="11:11" x14ac:dyDescent="0.2">
      <c r="K513" s="7"/>
    </row>
    <row r="514" spans="11:11" x14ac:dyDescent="0.2">
      <c r="K514" s="7"/>
    </row>
    <row r="515" spans="11:11" x14ac:dyDescent="0.2">
      <c r="K515" s="7"/>
    </row>
    <row r="516" spans="11:11" x14ac:dyDescent="0.2">
      <c r="K516" s="7"/>
    </row>
    <row r="517" spans="11:11" x14ac:dyDescent="0.2">
      <c r="K517" s="7"/>
    </row>
    <row r="518" spans="11:11" x14ac:dyDescent="0.2">
      <c r="K518" s="7"/>
    </row>
    <row r="519" spans="11:11" x14ac:dyDescent="0.2">
      <c r="K519" s="7"/>
    </row>
    <row r="520" spans="11:11" x14ac:dyDescent="0.2">
      <c r="K520" s="7"/>
    </row>
    <row r="521" spans="11:11" x14ac:dyDescent="0.2">
      <c r="K521" s="7"/>
    </row>
    <row r="522" spans="11:11" x14ac:dyDescent="0.2">
      <c r="K522" s="7"/>
    </row>
    <row r="523" spans="11:11" x14ac:dyDescent="0.2">
      <c r="K523" s="7"/>
    </row>
    <row r="524" spans="11:11" x14ac:dyDescent="0.2">
      <c r="K524" s="7"/>
    </row>
    <row r="525" spans="11:11" x14ac:dyDescent="0.2">
      <c r="K525" s="7"/>
    </row>
    <row r="526" spans="11:11" x14ac:dyDescent="0.2">
      <c r="K526" s="7"/>
    </row>
    <row r="527" spans="11:11" x14ac:dyDescent="0.2">
      <c r="K527" s="7"/>
    </row>
    <row r="528" spans="11:11" x14ac:dyDescent="0.2">
      <c r="K528" s="7"/>
    </row>
    <row r="529" spans="11:11" x14ac:dyDescent="0.2">
      <c r="K529" s="7"/>
    </row>
    <row r="530" spans="11:11" x14ac:dyDescent="0.2">
      <c r="K530" s="7"/>
    </row>
    <row r="531" spans="11:11" x14ac:dyDescent="0.2">
      <c r="K531" s="7"/>
    </row>
    <row r="532" spans="11:11" x14ac:dyDescent="0.2">
      <c r="K532" s="7"/>
    </row>
    <row r="533" spans="11:11" x14ac:dyDescent="0.2">
      <c r="K533" s="7"/>
    </row>
    <row r="534" spans="11:11" x14ac:dyDescent="0.2">
      <c r="K534" s="7"/>
    </row>
    <row r="535" spans="11:11" x14ac:dyDescent="0.2">
      <c r="K535" s="7"/>
    </row>
    <row r="536" spans="11:11" x14ac:dyDescent="0.2">
      <c r="K536" s="7"/>
    </row>
    <row r="537" spans="11:11" x14ac:dyDescent="0.2">
      <c r="K537" s="7"/>
    </row>
    <row r="538" spans="11:11" x14ac:dyDescent="0.2">
      <c r="K538" s="7"/>
    </row>
    <row r="539" spans="11:11" x14ac:dyDescent="0.2">
      <c r="K539" s="7"/>
    </row>
    <row r="540" spans="11:11" x14ac:dyDescent="0.2">
      <c r="K540" s="7"/>
    </row>
    <row r="541" spans="11:11" x14ac:dyDescent="0.2">
      <c r="K541" s="7"/>
    </row>
    <row r="542" spans="11:11" x14ac:dyDescent="0.2">
      <c r="K542" s="7"/>
    </row>
    <row r="543" spans="11:11" x14ac:dyDescent="0.2">
      <c r="K543" s="7"/>
    </row>
    <row r="544" spans="11:11" x14ac:dyDescent="0.2">
      <c r="K544" s="7"/>
    </row>
    <row r="545" spans="11:11" x14ac:dyDescent="0.2">
      <c r="K545" s="7"/>
    </row>
    <row r="546" spans="11:11" x14ac:dyDescent="0.2">
      <c r="K546" s="7"/>
    </row>
    <row r="547" spans="11:11" x14ac:dyDescent="0.2">
      <c r="K547" s="7"/>
    </row>
    <row r="548" spans="11:11" x14ac:dyDescent="0.2">
      <c r="K548" s="7"/>
    </row>
    <row r="549" spans="11:11" x14ac:dyDescent="0.2">
      <c r="K549" s="7"/>
    </row>
    <row r="550" spans="11:11" x14ac:dyDescent="0.2">
      <c r="K550" s="7"/>
    </row>
    <row r="551" spans="11:11" x14ac:dyDescent="0.2">
      <c r="K551" s="7"/>
    </row>
    <row r="552" spans="11:11" x14ac:dyDescent="0.2">
      <c r="K552" s="7"/>
    </row>
    <row r="553" spans="11:11" x14ac:dyDescent="0.2">
      <c r="K553" s="7"/>
    </row>
    <row r="554" spans="11:11" x14ac:dyDescent="0.2">
      <c r="K554" s="7"/>
    </row>
    <row r="555" spans="11:11" x14ac:dyDescent="0.2">
      <c r="K555" s="7"/>
    </row>
    <row r="556" spans="11:11" x14ac:dyDescent="0.2">
      <c r="K556" s="7"/>
    </row>
    <row r="557" spans="11:11" x14ac:dyDescent="0.2">
      <c r="K557" s="7"/>
    </row>
    <row r="558" spans="11:11" x14ac:dyDescent="0.2">
      <c r="K558" s="7"/>
    </row>
    <row r="559" spans="11:11" x14ac:dyDescent="0.2">
      <c r="K559" s="7"/>
    </row>
    <row r="560" spans="11:11" x14ac:dyDescent="0.2">
      <c r="K560" s="7"/>
    </row>
    <row r="561" spans="11:11" x14ac:dyDescent="0.2">
      <c r="K561" s="7"/>
    </row>
    <row r="562" spans="11:11" x14ac:dyDescent="0.2">
      <c r="K562" s="7"/>
    </row>
    <row r="563" spans="11:11" x14ac:dyDescent="0.2">
      <c r="K563" s="7"/>
    </row>
    <row r="564" spans="11:11" x14ac:dyDescent="0.2">
      <c r="K564" s="7"/>
    </row>
    <row r="565" spans="11:11" x14ac:dyDescent="0.2">
      <c r="K565" s="7"/>
    </row>
    <row r="566" spans="11:11" x14ac:dyDescent="0.2">
      <c r="K566" s="7"/>
    </row>
    <row r="567" spans="11:11" x14ac:dyDescent="0.2">
      <c r="K567" s="7"/>
    </row>
    <row r="568" spans="11:11" x14ac:dyDescent="0.2">
      <c r="K568" s="7"/>
    </row>
    <row r="569" spans="11:11" x14ac:dyDescent="0.2">
      <c r="K569" s="7"/>
    </row>
    <row r="570" spans="11:11" x14ac:dyDescent="0.2">
      <c r="K570" s="7"/>
    </row>
    <row r="571" spans="11:11" x14ac:dyDescent="0.2">
      <c r="K571" s="7"/>
    </row>
    <row r="572" spans="11:11" x14ac:dyDescent="0.2">
      <c r="K572" s="7"/>
    </row>
    <row r="573" spans="11:11" x14ac:dyDescent="0.2">
      <c r="K573" s="7"/>
    </row>
    <row r="574" spans="11:11" x14ac:dyDescent="0.2">
      <c r="K574" s="7"/>
    </row>
    <row r="575" spans="11:11" x14ac:dyDescent="0.2">
      <c r="K575" s="7"/>
    </row>
    <row r="576" spans="11:11" x14ac:dyDescent="0.2">
      <c r="K576" s="7"/>
    </row>
    <row r="577" spans="11:11" x14ac:dyDescent="0.2">
      <c r="K577" s="7"/>
    </row>
    <row r="578" spans="11:11" x14ac:dyDescent="0.2">
      <c r="K578" s="7"/>
    </row>
    <row r="579" spans="11:11" x14ac:dyDescent="0.2">
      <c r="K579" s="7"/>
    </row>
    <row r="580" spans="11:11" x14ac:dyDescent="0.2">
      <c r="K580" s="7"/>
    </row>
    <row r="581" spans="11:11" x14ac:dyDescent="0.2">
      <c r="K581" s="7"/>
    </row>
    <row r="582" spans="11:11" x14ac:dyDescent="0.2">
      <c r="K582" s="7"/>
    </row>
    <row r="583" spans="11:11" x14ac:dyDescent="0.2">
      <c r="K583" s="7"/>
    </row>
    <row r="584" spans="11:11" x14ac:dyDescent="0.2">
      <c r="K584" s="7"/>
    </row>
    <row r="585" spans="11:11" x14ac:dyDescent="0.2">
      <c r="K585" s="7"/>
    </row>
    <row r="586" spans="11:11" x14ac:dyDescent="0.2">
      <c r="K586" s="7"/>
    </row>
    <row r="587" spans="11:11" x14ac:dyDescent="0.2">
      <c r="K587" s="7"/>
    </row>
    <row r="588" spans="11:11" x14ac:dyDescent="0.2">
      <c r="K588" s="7"/>
    </row>
    <row r="589" spans="11:11" x14ac:dyDescent="0.2">
      <c r="K589" s="7"/>
    </row>
    <row r="590" spans="11:11" x14ac:dyDescent="0.2">
      <c r="K590" s="7"/>
    </row>
    <row r="591" spans="11:11" x14ac:dyDescent="0.2">
      <c r="K591" s="7"/>
    </row>
    <row r="592" spans="11:11" x14ac:dyDescent="0.2">
      <c r="K592" s="7"/>
    </row>
    <row r="593" spans="11:11" x14ac:dyDescent="0.2">
      <c r="K593" s="7"/>
    </row>
    <row r="594" spans="11:11" x14ac:dyDescent="0.2">
      <c r="K594" s="7"/>
    </row>
    <row r="595" spans="11:11" x14ac:dyDescent="0.2">
      <c r="K595" s="7"/>
    </row>
    <row r="596" spans="11:11" x14ac:dyDescent="0.2">
      <c r="K596" s="7"/>
    </row>
    <row r="597" spans="11:11" x14ac:dyDescent="0.2">
      <c r="K597" s="7"/>
    </row>
    <row r="598" spans="11:11" x14ac:dyDescent="0.2">
      <c r="K598" s="7"/>
    </row>
    <row r="599" spans="11:11" x14ac:dyDescent="0.2">
      <c r="K599" s="7"/>
    </row>
    <row r="600" spans="11:11" x14ac:dyDescent="0.2">
      <c r="K600" s="7"/>
    </row>
    <row r="601" spans="11:11" x14ac:dyDescent="0.2">
      <c r="K601" s="7"/>
    </row>
    <row r="602" spans="11:11" x14ac:dyDescent="0.2">
      <c r="K602" s="7"/>
    </row>
    <row r="603" spans="11:11" x14ac:dyDescent="0.2">
      <c r="K603" s="7"/>
    </row>
    <row r="604" spans="11:11" x14ac:dyDescent="0.2">
      <c r="K604" s="7"/>
    </row>
    <row r="605" spans="11:11" x14ac:dyDescent="0.2">
      <c r="K605" s="7"/>
    </row>
    <row r="606" spans="11:11" x14ac:dyDescent="0.2">
      <c r="K606" s="7"/>
    </row>
    <row r="607" spans="11:11" x14ac:dyDescent="0.2">
      <c r="K607" s="7"/>
    </row>
    <row r="608" spans="11:11" x14ac:dyDescent="0.2">
      <c r="K608" s="7"/>
    </row>
    <row r="609" spans="11:11" x14ac:dyDescent="0.2">
      <c r="K609" s="7"/>
    </row>
    <row r="610" spans="11:11" x14ac:dyDescent="0.2">
      <c r="K610" s="7"/>
    </row>
    <row r="611" spans="11:11" x14ac:dyDescent="0.2">
      <c r="K611" s="7"/>
    </row>
    <row r="612" spans="11:11" x14ac:dyDescent="0.2">
      <c r="K612" s="7"/>
    </row>
    <row r="613" spans="11:11" x14ac:dyDescent="0.2">
      <c r="K613" s="7"/>
    </row>
    <row r="614" spans="11:11" x14ac:dyDescent="0.2">
      <c r="K614" s="7"/>
    </row>
    <row r="615" spans="11:11" x14ac:dyDescent="0.2">
      <c r="K615" s="7"/>
    </row>
    <row r="616" spans="11:11" x14ac:dyDescent="0.2">
      <c r="K616" s="7"/>
    </row>
    <row r="617" spans="11:11" x14ac:dyDescent="0.2">
      <c r="K617" s="7"/>
    </row>
  </sheetData>
  <sheetProtection password="DA23" sheet="1" objects="1" scenarios="1" selectLockedCells="1"/>
  <mergeCells count="5">
    <mergeCell ref="A1:C1"/>
    <mergeCell ref="F2:H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G4:G34 H4:J35">
      <formula1>0</formula1>
      <formula2>24</formula2>
    </dataValidation>
    <dataValidation allowBlank="1" showInputMessage="1" showErrorMessage="1" promptTitle="Eingabe" prompt="Anzahl Lektionen ! _x000a_Bruchteile von Lektionen in Dezimalen angeben ( z.B. eine halbe Lektion = 0.5 )." sqref="E4:E34"/>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showRowColHeaders="0" zoomScale="115" zoomScaleNormal="115" workbookViewId="0">
      <selection activeCell="M92" sqref="M92"/>
    </sheetView>
  </sheetViews>
  <sheetFormatPr baseColWidth="10" defaultRowHeight="12.75" x14ac:dyDescent="0.2"/>
  <cols>
    <col min="1" max="8" width="12" customWidth="1"/>
  </cols>
  <sheetData>
    <row r="1" spans="1:8" ht="15.75" x14ac:dyDescent="0.25">
      <c r="A1" s="62" t="s">
        <v>52</v>
      </c>
    </row>
    <row r="2" spans="1:8" x14ac:dyDescent="0.2">
      <c r="H2" s="63"/>
    </row>
    <row r="3" spans="1:8" ht="81" customHeight="1" x14ac:dyDescent="0.2">
      <c r="A3" s="240" t="s">
        <v>129</v>
      </c>
      <c r="B3" s="240"/>
      <c r="C3" s="240"/>
      <c r="D3" s="240"/>
      <c r="E3" s="240"/>
      <c r="F3" s="240"/>
      <c r="G3" s="240"/>
      <c r="H3" s="240"/>
    </row>
    <row r="4" spans="1:8" ht="43.5" customHeight="1" x14ac:dyDescent="0.2">
      <c r="A4" s="238" t="s">
        <v>109</v>
      </c>
      <c r="B4" s="239"/>
      <c r="C4" s="239"/>
      <c r="D4" s="239"/>
      <c r="E4" s="239"/>
      <c r="F4" s="239"/>
      <c r="G4" s="239"/>
      <c r="H4" s="239"/>
    </row>
    <row r="5" spans="1:8" ht="76.5" customHeight="1" x14ac:dyDescent="0.2">
      <c r="A5" s="240" t="s">
        <v>128</v>
      </c>
      <c r="B5" s="240"/>
      <c r="C5" s="240"/>
      <c r="D5" s="240"/>
      <c r="E5" s="240"/>
      <c r="F5" s="240"/>
      <c r="G5" s="240"/>
      <c r="H5" s="240"/>
    </row>
    <row r="6" spans="1:8" ht="50.25" customHeight="1" x14ac:dyDescent="0.2">
      <c r="A6" s="240" t="s">
        <v>53</v>
      </c>
      <c r="B6" s="240"/>
      <c r="C6" s="240"/>
      <c r="D6" s="240"/>
      <c r="E6" s="240"/>
      <c r="F6" s="240"/>
      <c r="G6" s="240"/>
      <c r="H6" s="240"/>
    </row>
    <row r="7" spans="1:8" ht="49.5" customHeight="1" x14ac:dyDescent="0.2">
      <c r="A7" s="240" t="s">
        <v>108</v>
      </c>
      <c r="B7" s="240"/>
      <c r="C7" s="240"/>
      <c r="D7" s="240"/>
      <c r="E7" s="240"/>
      <c r="F7" s="240"/>
      <c r="G7" s="240"/>
      <c r="H7" s="240"/>
    </row>
    <row r="8" spans="1:8" ht="51" customHeight="1" x14ac:dyDescent="0.2">
      <c r="A8" s="240" t="s">
        <v>112</v>
      </c>
      <c r="B8" s="240"/>
      <c r="C8" s="240"/>
      <c r="D8" s="240"/>
      <c r="E8" s="240"/>
      <c r="F8" s="240"/>
      <c r="G8" s="240"/>
      <c r="H8" s="240"/>
    </row>
    <row r="9" spans="1:8" ht="49.5" customHeight="1" x14ac:dyDescent="0.2">
      <c r="A9" s="240" t="s">
        <v>103</v>
      </c>
      <c r="B9" s="240"/>
      <c r="C9" s="240"/>
      <c r="D9" s="240"/>
      <c r="E9" s="240"/>
      <c r="F9" s="240"/>
      <c r="G9" s="240"/>
      <c r="H9" s="240"/>
    </row>
    <row r="10" spans="1:8" ht="49.5" customHeight="1" x14ac:dyDescent="0.2">
      <c r="A10" s="240" t="s">
        <v>113</v>
      </c>
      <c r="B10" s="240"/>
      <c r="C10" s="240"/>
      <c r="D10" s="240"/>
      <c r="E10" s="240"/>
      <c r="F10" s="240"/>
      <c r="G10" s="240"/>
      <c r="H10" s="240"/>
    </row>
    <row r="11" spans="1:8" ht="51.75" customHeight="1" x14ac:dyDescent="0.2">
      <c r="A11" s="238" t="s">
        <v>104</v>
      </c>
      <c r="B11" s="239"/>
      <c r="C11" s="239"/>
      <c r="D11" s="239"/>
      <c r="E11" s="239"/>
      <c r="F11" s="239"/>
      <c r="G11" s="239"/>
      <c r="H11" s="239"/>
    </row>
    <row r="12" spans="1:8" ht="27.75" customHeight="1" x14ac:dyDescent="0.2">
      <c r="A12" s="240" t="s">
        <v>127</v>
      </c>
      <c r="B12" s="240"/>
      <c r="C12" s="240"/>
      <c r="D12" s="240"/>
      <c r="E12" s="240"/>
      <c r="F12" s="240"/>
      <c r="G12" s="240"/>
      <c r="H12" s="240"/>
    </row>
    <row r="13" spans="1:8" ht="31.5" customHeight="1" x14ac:dyDescent="0.2">
      <c r="A13" s="238" t="s">
        <v>54</v>
      </c>
      <c r="B13" s="239"/>
      <c r="C13" s="239"/>
      <c r="D13" s="239"/>
      <c r="E13" s="239"/>
      <c r="F13" s="239"/>
      <c r="G13" s="239"/>
      <c r="H13" s="239"/>
    </row>
  </sheetData>
  <sheetProtection password="DA23" sheet="1" objects="1" scenarios="1" selectLockedCells="1"/>
  <mergeCells count="11">
    <mergeCell ref="A3:H3"/>
    <mergeCell ref="A6:H6"/>
    <mergeCell ref="A7:H7"/>
    <mergeCell ref="A8:H8"/>
    <mergeCell ref="A5:H5"/>
    <mergeCell ref="A4:H4"/>
    <mergeCell ref="A13:H13"/>
    <mergeCell ref="A9:H9"/>
    <mergeCell ref="A10:H10"/>
    <mergeCell ref="A11:H11"/>
    <mergeCell ref="A12:H12"/>
  </mergeCells>
  <phoneticPr fontId="14" type="noConversion"/>
  <pageMargins left="0.35433070866141736" right="0.43307086614173229" top="0.23622047244094491" bottom="0.39370078740157483" header="0.19685039370078741" footer="0.35433070866141736"/>
  <pageSetup paperSize="9" scale="61" fitToHeight="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47"/>
  <sheetViews>
    <sheetView showGridLines="0" showRowColHeaders="0" workbookViewId="0">
      <selection activeCell="M92" sqref="M92"/>
    </sheetView>
  </sheetViews>
  <sheetFormatPr baseColWidth="10" defaultRowHeight="12.75" x14ac:dyDescent="0.2"/>
  <cols>
    <col min="1" max="1" width="5.42578125" style="7" customWidth="1"/>
    <col min="2" max="7" width="11.42578125" style="7"/>
    <col min="8" max="8" width="24" style="7" customWidth="1"/>
    <col min="9" max="16384" width="11.42578125" style="7"/>
  </cols>
  <sheetData>
    <row r="1" spans="1:8" ht="15.75" x14ac:dyDescent="0.25">
      <c r="A1" s="57" t="s">
        <v>43</v>
      </c>
      <c r="H1" s="16"/>
    </row>
    <row r="2" spans="1:8" ht="12.75" customHeight="1" x14ac:dyDescent="0.25">
      <c r="A2" s="57"/>
      <c r="H2" s="16"/>
    </row>
    <row r="3" spans="1:8" x14ac:dyDescent="0.2">
      <c r="A3" s="249" t="s">
        <v>114</v>
      </c>
      <c r="B3" s="250"/>
      <c r="C3" s="250"/>
      <c r="D3" s="250"/>
      <c r="E3" s="250"/>
      <c r="F3" s="250"/>
      <c r="G3" s="250"/>
      <c r="H3" s="250"/>
    </row>
    <row r="4" spans="1:8" ht="30.75" customHeight="1" x14ac:dyDescent="0.2">
      <c r="A4" s="255" t="s">
        <v>105</v>
      </c>
      <c r="B4" s="256"/>
      <c r="C4" s="256"/>
      <c r="D4" s="256"/>
      <c r="E4" s="256"/>
      <c r="F4" s="256"/>
      <c r="G4" s="256"/>
      <c r="H4" s="256"/>
    </row>
    <row r="5" spans="1:8" x14ac:dyDescent="0.2">
      <c r="A5" s="58"/>
      <c r="B5" s="58" t="s">
        <v>31</v>
      </c>
      <c r="C5" s="58"/>
      <c r="D5" s="58"/>
      <c r="E5" s="58"/>
      <c r="F5" s="58"/>
      <c r="G5" s="58"/>
      <c r="H5" s="58"/>
    </row>
    <row r="6" spans="1:8" x14ac:dyDescent="0.2">
      <c r="A6" s="58"/>
      <c r="B6" s="58" t="s">
        <v>29</v>
      </c>
      <c r="C6" s="58"/>
      <c r="D6" s="58"/>
      <c r="E6" s="58"/>
      <c r="F6" s="58"/>
      <c r="G6" s="58"/>
      <c r="H6" s="58"/>
    </row>
    <row r="7" spans="1:8" x14ac:dyDescent="0.2">
      <c r="A7" s="58"/>
      <c r="B7" s="58" t="s">
        <v>30</v>
      </c>
      <c r="C7" s="58"/>
      <c r="D7" s="58"/>
      <c r="E7" s="58"/>
      <c r="F7" s="58"/>
      <c r="G7" s="58"/>
      <c r="H7" s="58"/>
    </row>
    <row r="8" spans="1:8" x14ac:dyDescent="0.2">
      <c r="A8" s="58"/>
      <c r="B8" s="58" t="s">
        <v>92</v>
      </c>
      <c r="C8" s="58"/>
      <c r="D8" s="58"/>
      <c r="E8" s="58"/>
      <c r="F8" s="58"/>
      <c r="G8" s="58"/>
      <c r="H8" s="58"/>
    </row>
    <row r="9" spans="1:8" x14ac:dyDescent="0.2">
      <c r="A9" s="58"/>
      <c r="B9" s="58" t="s">
        <v>41</v>
      </c>
      <c r="C9" s="58"/>
      <c r="D9" s="58"/>
      <c r="E9" s="58"/>
      <c r="F9" s="58"/>
      <c r="G9" s="58"/>
      <c r="H9" s="58"/>
    </row>
    <row r="10" spans="1:8" ht="12.75" customHeight="1" x14ac:dyDescent="0.2">
      <c r="A10" s="58"/>
      <c r="B10" s="58" t="s">
        <v>42</v>
      </c>
      <c r="C10" s="58"/>
      <c r="D10" s="58"/>
      <c r="E10" s="58"/>
      <c r="F10" s="58"/>
      <c r="G10" s="58"/>
      <c r="H10" s="58"/>
    </row>
    <row r="11" spans="1:8" ht="12.75" customHeight="1" x14ac:dyDescent="0.2"/>
    <row r="12" spans="1:8" ht="12.75" customHeight="1" x14ac:dyDescent="0.2">
      <c r="A12" s="249" t="s">
        <v>93</v>
      </c>
      <c r="B12" s="250"/>
      <c r="C12" s="250"/>
      <c r="D12" s="250"/>
      <c r="E12" s="250"/>
      <c r="F12" s="250"/>
      <c r="G12" s="250"/>
      <c r="H12" s="250"/>
    </row>
    <row r="13" spans="1:8" ht="28.5" customHeight="1" x14ac:dyDescent="0.2">
      <c r="A13" s="255" t="s">
        <v>94</v>
      </c>
      <c r="B13" s="256"/>
      <c r="C13" s="256"/>
      <c r="D13" s="256"/>
      <c r="E13" s="256"/>
      <c r="F13" s="256"/>
      <c r="G13" s="256"/>
      <c r="H13" s="256"/>
    </row>
    <row r="14" spans="1:8" ht="12.75" customHeight="1" x14ac:dyDescent="0.2"/>
    <row r="15" spans="1:8" ht="12.75" customHeight="1" x14ac:dyDescent="0.2">
      <c r="A15" s="249" t="s">
        <v>95</v>
      </c>
      <c r="B15" s="250"/>
      <c r="C15" s="250"/>
      <c r="D15" s="250"/>
      <c r="E15" s="250"/>
      <c r="F15" s="250"/>
      <c r="G15" s="250"/>
      <c r="H15" s="250"/>
    </row>
    <row r="16" spans="1:8" x14ac:dyDescent="0.2">
      <c r="A16" s="255" t="s">
        <v>115</v>
      </c>
      <c r="B16" s="256"/>
      <c r="C16" s="256"/>
      <c r="D16" s="256"/>
      <c r="E16" s="256"/>
      <c r="F16" s="256"/>
      <c r="G16" s="256"/>
      <c r="H16" s="256"/>
    </row>
    <row r="17" spans="1:8" ht="17.25" customHeight="1" x14ac:dyDescent="0.2">
      <c r="A17" s="58"/>
      <c r="B17" s="58" t="s">
        <v>44</v>
      </c>
      <c r="C17" s="58"/>
      <c r="D17" s="58"/>
      <c r="E17" s="58"/>
      <c r="F17" s="58"/>
      <c r="G17" s="58"/>
      <c r="H17" s="58"/>
    </row>
    <row r="18" spans="1:8" x14ac:dyDescent="0.2">
      <c r="A18" s="58"/>
      <c r="B18" s="58" t="s">
        <v>40</v>
      </c>
      <c r="C18" s="58"/>
      <c r="D18" s="58"/>
      <c r="E18" s="58"/>
      <c r="F18" s="58"/>
      <c r="G18" s="58"/>
      <c r="H18" s="58"/>
    </row>
    <row r="19" spans="1:8" x14ac:dyDescent="0.2">
      <c r="A19" s="58"/>
      <c r="B19" s="58" t="s">
        <v>49</v>
      </c>
      <c r="C19" s="58"/>
      <c r="D19" s="58"/>
      <c r="E19" s="58"/>
      <c r="F19" s="58"/>
      <c r="G19" s="58"/>
      <c r="H19" s="58"/>
    </row>
    <row r="20" spans="1:8" x14ac:dyDescent="0.2">
      <c r="A20" s="58"/>
      <c r="B20" s="58" t="s">
        <v>39</v>
      </c>
      <c r="C20" s="58"/>
      <c r="D20" s="58"/>
      <c r="E20" s="58"/>
      <c r="F20" s="58"/>
      <c r="G20" s="58"/>
      <c r="H20" s="58"/>
    </row>
    <row r="21" spans="1:8" x14ac:dyDescent="0.2">
      <c r="A21" s="58"/>
      <c r="B21" s="58" t="s">
        <v>96</v>
      </c>
      <c r="C21" s="58"/>
      <c r="D21" s="58"/>
      <c r="E21" s="58"/>
      <c r="F21" s="58"/>
      <c r="G21" s="58"/>
      <c r="H21" s="58"/>
    </row>
    <row r="22" spans="1:8" ht="12.75" customHeight="1" x14ac:dyDescent="0.2">
      <c r="A22" s="58"/>
      <c r="B22" s="58" t="s">
        <v>33</v>
      </c>
      <c r="C22" s="58"/>
      <c r="D22" s="58"/>
      <c r="E22" s="58"/>
      <c r="F22" s="58"/>
      <c r="G22" s="58"/>
      <c r="H22" s="58"/>
    </row>
    <row r="23" spans="1:8" ht="12.75" customHeight="1" x14ac:dyDescent="0.2"/>
    <row r="24" spans="1:8" ht="12.75" customHeight="1" x14ac:dyDescent="0.2">
      <c r="A24" s="251" t="s">
        <v>45</v>
      </c>
      <c r="B24" s="252"/>
      <c r="C24" s="252"/>
      <c r="D24" s="252"/>
      <c r="E24" s="252"/>
      <c r="F24" s="252"/>
      <c r="G24" s="252"/>
      <c r="H24" s="252"/>
    </row>
    <row r="25" spans="1:8" ht="18" customHeight="1" x14ac:dyDescent="0.2">
      <c r="A25" s="257" t="s">
        <v>115</v>
      </c>
      <c r="B25" s="258"/>
      <c r="C25" s="258"/>
      <c r="D25" s="258"/>
      <c r="E25" s="258"/>
      <c r="F25" s="258"/>
      <c r="G25" s="258"/>
      <c r="H25" s="258"/>
    </row>
    <row r="26" spans="1:8" ht="12.75" customHeight="1" x14ac:dyDescent="0.2">
      <c r="A26" s="59"/>
      <c r="B26" s="59" t="s">
        <v>97</v>
      </c>
      <c r="C26" s="59"/>
      <c r="D26" s="59"/>
      <c r="E26" s="59"/>
      <c r="F26" s="59"/>
      <c r="G26" s="59"/>
      <c r="H26" s="59"/>
    </row>
    <row r="27" spans="1:8" ht="12.75" customHeight="1" x14ac:dyDescent="0.2">
      <c r="A27" s="59"/>
      <c r="B27" s="59" t="s">
        <v>48</v>
      </c>
      <c r="C27" s="59"/>
      <c r="D27" s="59"/>
      <c r="E27" s="59"/>
      <c r="F27" s="59"/>
      <c r="G27" s="59"/>
      <c r="H27" s="59"/>
    </row>
    <row r="28" spans="1:8" x14ac:dyDescent="0.2">
      <c r="A28" s="59"/>
      <c r="B28" s="59" t="s">
        <v>50</v>
      </c>
      <c r="C28" s="59"/>
      <c r="D28" s="59"/>
      <c r="E28" s="59"/>
      <c r="F28" s="59"/>
      <c r="G28" s="59"/>
      <c r="H28" s="59"/>
    </row>
    <row r="29" spans="1:8" x14ac:dyDescent="0.2">
      <c r="A29" s="59"/>
      <c r="B29" s="59" t="s">
        <v>55</v>
      </c>
      <c r="C29" s="59"/>
      <c r="D29" s="59"/>
      <c r="E29" s="59"/>
      <c r="F29" s="59"/>
      <c r="G29" s="59"/>
      <c r="H29" s="59"/>
    </row>
    <row r="30" spans="1:8" x14ac:dyDescent="0.2">
      <c r="A30" s="59"/>
      <c r="B30" s="59" t="s">
        <v>98</v>
      </c>
      <c r="C30" s="59"/>
      <c r="D30" s="59"/>
      <c r="E30" s="59"/>
      <c r="F30" s="59"/>
      <c r="G30" s="59"/>
      <c r="H30" s="59"/>
    </row>
    <row r="31" spans="1:8" x14ac:dyDescent="0.2">
      <c r="A31" s="59"/>
      <c r="B31" s="59" t="s">
        <v>32</v>
      </c>
      <c r="C31" s="59"/>
      <c r="D31" s="59"/>
      <c r="E31" s="59"/>
      <c r="F31" s="59"/>
      <c r="G31" s="59"/>
      <c r="H31" s="59"/>
    </row>
    <row r="33" spans="1:8" ht="13.5" customHeight="1" x14ac:dyDescent="0.2">
      <c r="A33" s="253" t="s">
        <v>46</v>
      </c>
      <c r="B33" s="254"/>
      <c r="C33" s="254"/>
      <c r="D33" s="254"/>
      <c r="E33" s="254"/>
      <c r="F33" s="254"/>
      <c r="G33" s="254"/>
      <c r="H33" s="254"/>
    </row>
    <row r="34" spans="1:8" ht="18" customHeight="1" x14ac:dyDescent="0.2">
      <c r="A34" s="244" t="s">
        <v>115</v>
      </c>
      <c r="B34" s="245"/>
      <c r="C34" s="245"/>
      <c r="D34" s="245"/>
      <c r="E34" s="245"/>
      <c r="F34" s="245"/>
      <c r="G34" s="245"/>
      <c r="H34" s="245"/>
    </row>
    <row r="35" spans="1:8" x14ac:dyDescent="0.2">
      <c r="A35" s="60"/>
      <c r="B35" s="60" t="s">
        <v>34</v>
      </c>
      <c r="C35" s="60"/>
      <c r="D35" s="60"/>
      <c r="E35" s="60"/>
      <c r="F35" s="60"/>
      <c r="G35" s="60"/>
      <c r="H35" s="60"/>
    </row>
    <row r="36" spans="1:8" x14ac:dyDescent="0.2">
      <c r="A36" s="60"/>
      <c r="B36" s="60" t="s">
        <v>35</v>
      </c>
      <c r="C36" s="60"/>
      <c r="D36" s="60"/>
      <c r="E36" s="60"/>
      <c r="F36" s="60"/>
      <c r="G36" s="60"/>
      <c r="H36" s="60"/>
    </row>
    <row r="37" spans="1:8" ht="12.75" customHeight="1" x14ac:dyDescent="0.2">
      <c r="A37" s="60"/>
      <c r="B37" s="60" t="s">
        <v>36</v>
      </c>
      <c r="C37" s="60"/>
      <c r="D37" s="60"/>
      <c r="E37" s="60"/>
      <c r="F37" s="60"/>
      <c r="G37" s="60"/>
      <c r="H37" s="60"/>
    </row>
    <row r="38" spans="1:8" x14ac:dyDescent="0.2">
      <c r="A38" s="60"/>
      <c r="B38" s="60" t="s">
        <v>37</v>
      </c>
      <c r="C38" s="60"/>
      <c r="D38" s="60"/>
      <c r="E38" s="60"/>
      <c r="F38" s="60"/>
      <c r="G38" s="60"/>
      <c r="H38" s="60"/>
    </row>
    <row r="39" spans="1:8" x14ac:dyDescent="0.2">
      <c r="A39" s="60"/>
      <c r="B39" s="60" t="s">
        <v>38</v>
      </c>
      <c r="C39" s="60"/>
      <c r="D39" s="60"/>
      <c r="E39" s="60"/>
      <c r="F39" s="60"/>
      <c r="G39" s="60"/>
      <c r="H39" s="60"/>
    </row>
    <row r="40" spans="1:8" ht="13.5" thickBot="1" x14ac:dyDescent="0.25">
      <c r="A40" s="6"/>
      <c r="B40" s="6"/>
      <c r="C40" s="6"/>
      <c r="D40" s="6"/>
      <c r="E40" s="6"/>
      <c r="F40" s="6"/>
      <c r="G40" s="6"/>
      <c r="H40" s="6"/>
    </row>
    <row r="41" spans="1:8" x14ac:dyDescent="0.2">
      <c r="A41" s="246" t="s">
        <v>47</v>
      </c>
      <c r="B41" s="247"/>
      <c r="C41" s="247"/>
      <c r="D41" s="247"/>
      <c r="E41" s="247"/>
      <c r="F41" s="247"/>
      <c r="G41" s="247"/>
      <c r="H41" s="248"/>
    </row>
    <row r="42" spans="1:8" ht="29.25" customHeight="1" thickBot="1" x14ac:dyDescent="0.25">
      <c r="A42" s="241" t="s">
        <v>106</v>
      </c>
      <c r="B42" s="242"/>
      <c r="C42" s="242"/>
      <c r="D42" s="242"/>
      <c r="E42" s="242"/>
      <c r="F42" s="242"/>
      <c r="G42" s="242"/>
      <c r="H42" s="243"/>
    </row>
    <row r="43" spans="1:8" x14ac:dyDescent="0.2">
      <c r="A43" s="61"/>
      <c r="B43" s="61"/>
      <c r="C43" s="61"/>
      <c r="D43" s="61"/>
      <c r="E43" s="61"/>
      <c r="F43" s="61"/>
      <c r="G43" s="61"/>
      <c r="H43" s="61"/>
    </row>
    <row r="47" spans="1:8" ht="29.25" customHeight="1" x14ac:dyDescent="0.2"/>
  </sheetData>
  <sheetProtection password="DA23" sheet="1" objects="1" scenarios="1" selectLockedCells="1"/>
  <mergeCells count="12">
    <mergeCell ref="A42:H42"/>
    <mergeCell ref="A34:H34"/>
    <mergeCell ref="A41:H41"/>
    <mergeCell ref="A3:H3"/>
    <mergeCell ref="A15:H15"/>
    <mergeCell ref="A24:H24"/>
    <mergeCell ref="A33:H33"/>
    <mergeCell ref="A4:H4"/>
    <mergeCell ref="A25:H25"/>
    <mergeCell ref="A16:H16"/>
    <mergeCell ref="A12:H12"/>
    <mergeCell ref="A13:H13"/>
  </mergeCells>
  <phoneticPr fontId="14" type="noConversion"/>
  <pageMargins left="0.35433070866141736" right="0.43307086614173229" top="0.23622047244094491" bottom="0.39370078740157483" header="0.19685039370078741" footer="0.35433070866141736"/>
  <pageSetup paperSize="9" scale="61"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Übersicht</vt:lpstr>
      <vt:lpstr>Aug</vt:lpstr>
      <vt:lpstr>Sep</vt:lpstr>
      <vt:lpstr>Okt</vt:lpstr>
      <vt:lpstr>Nov</vt:lpstr>
      <vt:lpstr>Dez</vt:lpstr>
      <vt:lpstr>Jan</vt:lpstr>
      <vt:lpstr>Wegleitung zur AZE</vt:lpstr>
      <vt:lpstr>Zuordnung der Arbeiten</vt:lpstr>
      <vt:lpstr>Beispiel</vt:lpstr>
    </vt:vector>
  </TitlesOfParts>
  <Company>hpa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AZE für Lehrpersonen 1. Semester, jung</dc:title>
  <dc:subject>Spezialunterricht</dc:subject>
  <dc:creator>AKVB</dc:creator>
  <cp:lastModifiedBy>Rognon Patrick, BKD-AKVB-FBS</cp:lastModifiedBy>
  <cp:lastPrinted>2014-10-08T06:19:51Z</cp:lastPrinted>
  <dcterms:created xsi:type="dcterms:W3CDTF">1996-02-08T13:28:17Z</dcterms:created>
  <dcterms:modified xsi:type="dcterms:W3CDTF">2024-03-18T09:18:37Z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