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DieseArbeitsmappe" defaultThemeVersion="124226"/>
  <mc:AlternateContent xmlns:mc="http://schemas.openxmlformats.org/markup-compatibility/2006">
    <mc:Choice Requires="x15">
      <x15ac:absPath xmlns:x15ac="http://schemas.microsoft.com/office/spreadsheetml/2010/11/ac" url="C:\Users\mcss\Downloads\"/>
    </mc:Choice>
  </mc:AlternateContent>
  <xr:revisionPtr revIDLastSave="0" documentId="13_ncr:1_{84C33656-13B5-47F3-B9AE-6E8A9ECF2C17}" xr6:coauthVersionLast="47" xr6:coauthVersionMax="47" xr10:uidLastSave="{00000000-0000-0000-0000-000000000000}"/>
  <bookViews>
    <workbookView xWindow="-28920" yWindow="-120" windowWidth="29040" windowHeight="17520" tabRatio="553" xr2:uid="{00000000-000D-0000-FFFF-FFFF00000000}"/>
  </bookViews>
  <sheets>
    <sheet name="Deutsch" sheetId="29" r:id="rId1"/>
    <sheet name="Français" sheetId="37" state="hidden" r:id="rId2"/>
    <sheet name="Mehrsprachig Deutsch" sheetId="38" r:id="rId3"/>
    <sheet name="Mehrsprachig Franz" sheetId="39" state="hidden" r:id="rId4"/>
    <sheet name="Tabelle1" sheetId="35" state="hidden" r:id="rId5"/>
    <sheet name="Suche SOE" sheetId="49" r:id="rId6"/>
    <sheet name="Recherche US-Key" sheetId="51" state="hidden" r:id="rId7"/>
    <sheet name="Anleitung" sheetId="36" state="hidden" r:id="rId8"/>
  </sheets>
  <definedNames>
    <definedName name="_xlnm._FilterDatabase" localSheetId="1" hidden="1">Français!$A$3:$I$10</definedName>
    <definedName name="_xlnm._FilterDatabase" localSheetId="4" hidden="1">Tabelle1!$A$6:$H$450</definedName>
    <definedName name="_xlnm.Print_Area" localSheetId="0">Deutsch!$A$3:$I$77</definedName>
    <definedName name="_xlnm.Print_Area" localSheetId="1">Français!$A$3:$I$78</definedName>
    <definedName name="_xlnm.Print_Area" localSheetId="2">'Mehrsprachig Deutsch'!$A$3:$I$78</definedName>
    <definedName name="_xlnm.Print_Area" localSheetId="3">'Mehrsprachig Franz'!$A$3:$I$79</definedName>
    <definedName name="Druckbereich_Deutsch" localSheetId="0">Deutsch!$A$3:$I$79</definedName>
    <definedName name="Druckbereich_Franz" localSheetId="1">Français!$A$3:$I$78</definedName>
    <definedName name="Druckbereich_MS_Deutsch" localSheetId="2">'Mehrsprachig Deutsch'!$A$3:$I$78</definedName>
    <definedName name="Druckbereich_MS_Franz" localSheetId="3">'Mehrsprachig Franz'!$A$3:$I$80</definedName>
    <definedName name="Patrick" localSheetId="4" hidden="1">Tabelle1!$A$6:$G$450</definedName>
    <definedName name="vs2_nach_K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6" i="39" l="1"/>
  <c r="H29" i="39"/>
  <c r="D6" i="39"/>
  <c r="D4" i="39"/>
  <c r="D5" i="39" s="1"/>
  <c r="H56" i="38"/>
  <c r="H29" i="38"/>
  <c r="D6" i="38"/>
  <c r="D4" i="38"/>
  <c r="D5" i="38" s="1"/>
  <c r="H56" i="37"/>
  <c r="H29" i="37"/>
  <c r="D6" i="37"/>
  <c r="D4" i="37"/>
  <c r="D5" i="37" s="1"/>
  <c r="D4" i="29"/>
  <c r="D5" i="29" s="1"/>
  <c r="H56" i="29"/>
  <c r="H29" i="29"/>
  <c r="D6" i="29"/>
  <c r="E9" i="51" a="1"/>
  <c r="E9" i="51" s="1"/>
  <c r="B9" i="35" l="1"/>
  <c r="E9" i="49" a="1"/>
  <c r="E9" i="49" s="1"/>
  <c r="G65" i="39" l="1"/>
  <c r="I65" i="39" s="1"/>
  <c r="J64" i="39"/>
  <c r="J63" i="39"/>
  <c r="G65" i="38"/>
  <c r="I65" i="38" s="1"/>
  <c r="J64" i="38"/>
  <c r="J63" i="38"/>
  <c r="G65" i="37"/>
  <c r="J64" i="37"/>
  <c r="G65" i="29"/>
  <c r="J64" i="29"/>
  <c r="G51" i="39" l="1"/>
  <c r="I65" i="37" l="1"/>
  <c r="J63" i="37"/>
  <c r="I65" i="29" l="1"/>
  <c r="J63" i="29"/>
  <c r="F53" i="39" l="1"/>
  <c r="G56" i="39" s="1"/>
  <c r="C38" i="39"/>
  <c r="G22" i="39"/>
  <c r="F28" i="39" s="1"/>
  <c r="G51" i="38"/>
  <c r="F53" i="38" s="1"/>
  <c r="G56" i="38" s="1"/>
  <c r="C38" i="38"/>
  <c r="G22" i="38"/>
  <c r="F28" i="38" s="1"/>
  <c r="G29" i="38" s="1"/>
  <c r="C38" i="37"/>
  <c r="G22" i="37"/>
  <c r="G51" i="37"/>
  <c r="F53" i="37" s="1"/>
  <c r="G56" i="37" s="1"/>
  <c r="H6" i="35"/>
  <c r="G6" i="35"/>
  <c r="G22" i="29"/>
  <c r="G51" i="29"/>
  <c r="F53" i="29" s="1"/>
  <c r="G56" i="29" s="1"/>
  <c r="C38" i="29"/>
  <c r="N56" i="38" l="1"/>
  <c r="R56" i="38"/>
  <c r="K56" i="38"/>
  <c r="Q56" i="38"/>
  <c r="G58" i="38"/>
  <c r="G29" i="39"/>
  <c r="G31" i="39" s="1"/>
  <c r="F28" i="37"/>
  <c r="G29" i="37" s="1"/>
  <c r="F28" i="29"/>
  <c r="G29" i="29" s="1"/>
  <c r="O56" i="38"/>
  <c r="S56" i="38"/>
  <c r="L56" i="38"/>
  <c r="M56" i="38"/>
  <c r="P56" i="38"/>
  <c r="K56" i="39"/>
  <c r="P56" i="39" s="1"/>
  <c r="G58" i="39"/>
  <c r="R56" i="39"/>
  <c r="S56" i="39"/>
  <c r="K56" i="29"/>
  <c r="Q56" i="29" s="1"/>
  <c r="G58" i="29"/>
  <c r="R56" i="29"/>
  <c r="S56" i="29"/>
  <c r="R29" i="38"/>
  <c r="G31" i="38"/>
  <c r="S29" i="38"/>
  <c r="K29" i="38"/>
  <c r="M29" i="38" s="1"/>
  <c r="S56" i="37"/>
  <c r="R56" i="37"/>
  <c r="K56" i="37"/>
  <c r="P56" i="37" s="1"/>
  <c r="G58" i="37"/>
  <c r="S29" i="39" l="1"/>
  <c r="K29" i="39"/>
  <c r="R29" i="39"/>
  <c r="O29" i="38"/>
  <c r="N29" i="38"/>
  <c r="Q29" i="38"/>
  <c r="L29" i="38"/>
  <c r="P29" i="38"/>
  <c r="S29" i="37"/>
  <c r="R29" i="37"/>
  <c r="K29" i="37"/>
  <c r="O29" i="37" s="1"/>
  <c r="G31" i="37"/>
  <c r="G31" i="29"/>
  <c r="S29" i="29"/>
  <c r="K29" i="29"/>
  <c r="N29" i="29" s="1"/>
  <c r="R29" i="29"/>
  <c r="I56" i="38"/>
  <c r="M56" i="39"/>
  <c r="Q56" i="39"/>
  <c r="N56" i="39"/>
  <c r="O56" i="39"/>
  <c r="L56" i="39"/>
  <c r="M29" i="29"/>
  <c r="P29" i="29"/>
  <c r="N56" i="29"/>
  <c r="L56" i="29"/>
  <c r="P56" i="29"/>
  <c r="O56" i="29"/>
  <c r="M56" i="29"/>
  <c r="L56" i="37"/>
  <c r="M56" i="37"/>
  <c r="N56" i="37"/>
  <c r="Q56" i="37"/>
  <c r="O56" i="37"/>
  <c r="N29" i="39" l="1"/>
  <c r="P29" i="39"/>
  <c r="L29" i="39"/>
  <c r="Q29" i="39"/>
  <c r="O29" i="39"/>
  <c r="M29" i="39"/>
  <c r="I29" i="38"/>
  <c r="G39" i="38" s="1"/>
  <c r="G40" i="38" s="1"/>
  <c r="G41" i="38" s="1"/>
  <c r="I41" i="38" s="1"/>
  <c r="Q29" i="37"/>
  <c r="P29" i="37"/>
  <c r="M29" i="37"/>
  <c r="N29" i="37"/>
  <c r="L29" i="37"/>
  <c r="L29" i="29"/>
  <c r="O29" i="29"/>
  <c r="Q29" i="29"/>
  <c r="I56" i="37"/>
  <c r="I56" i="29"/>
  <c r="I56" i="39"/>
  <c r="I29" i="29" l="1"/>
  <c r="G39" i="29" s="1"/>
  <c r="G40" i="29" s="1"/>
  <c r="G41" i="29" s="1"/>
  <c r="I41" i="29" s="1"/>
  <c r="I29" i="39"/>
  <c r="G39" i="39" s="1"/>
  <c r="G40" i="39" s="1"/>
  <c r="G41" i="39" s="1"/>
  <c r="I41" i="39" s="1"/>
  <c r="I29" i="37"/>
  <c r="G39" i="37" s="1"/>
  <c r="G40" i="37" s="1"/>
  <c r="G41" i="37" s="1"/>
  <c r="I41"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Rognon Patrick, BKD-AKVB-FBS</author>
  </authors>
  <commentList>
    <comment ref="E7" authorId="0" shapeId="0" xr:uid="{FFD786B7-1F4E-40C1-BACC-C761AC44F5EB}">
      <text>
        <r>
          <rPr>
            <b/>
            <sz val="9"/>
            <color indexed="81"/>
            <rFont val="Segoe UI"/>
            <family val="2"/>
          </rPr>
          <t>Sollte die Gemeinde nicht erkannt werden, können Sie das Verzeichnis mit Klick auf den Pfeil öffnen.
Beispiel:
Biel = Biel/Bienne eingeben
Wohlen = Wohlen bei Bern eingeben</t>
        </r>
        <r>
          <rPr>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Rognon Patrick, BKD-AKVB-FBS</author>
  </authors>
  <commentList>
    <comment ref="E7" authorId="0" shapeId="0" xr:uid="{8944F6A9-65EF-4202-AA1A-3E26A325FBB0}">
      <text>
        <r>
          <rPr>
            <b/>
            <sz val="9"/>
            <color indexed="81"/>
            <rFont val="Segoe UI"/>
            <family val="2"/>
          </rPr>
          <t>Si la commune n'est pas reconnue, vous pouvez ouvrir le répertoire en cliquant sur la flèche.
Par exemple:
Bienne = saisir Biel/Bienne
Wohlen = saisir Wohlen bei Bern</t>
        </r>
        <r>
          <rPr>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<sst xmlns="http://schemas.openxmlformats.org/spreadsheetml/2006/main" count="4370" uniqueCount="1120">
  <si>
    <t>Datum:</t>
  </si>
  <si>
    <t>Beschäftigungsgradprozente Schulpool/Spezialaufgaben</t>
  </si>
  <si>
    <t>SW pro Jahr</t>
  </si>
  <si>
    <t>b * SW / 39</t>
  </si>
  <si>
    <t xml:space="preserve">
</t>
  </si>
  <si>
    <r>
      <t xml:space="preserve">Anzahl </t>
    </r>
    <r>
      <rPr>
        <b/>
        <sz val="10"/>
        <rFont val="Arial"/>
        <family val="2"/>
      </rPr>
      <t>Auszubildende (a)</t>
    </r>
  </si>
  <si>
    <r>
      <t xml:space="preserve">Anzahl </t>
    </r>
    <r>
      <rPr>
        <b/>
        <sz val="10"/>
        <rFont val="Arial"/>
        <family val="2"/>
      </rPr>
      <t>Lehrkräfte (c)</t>
    </r>
    <r>
      <rPr>
        <sz val="10"/>
        <rFont val="Arial"/>
        <family val="2"/>
      </rPr>
      <t xml:space="preserve"> gem. Pensenmeldung pro Schule </t>
    </r>
  </si>
  <si>
    <t xml:space="preserve">(exkl. 1 Person mit Schulleitungsfunktion Spezialunterricht) </t>
  </si>
  <si>
    <t>d * SW / 39</t>
  </si>
  <si>
    <r>
      <t xml:space="preserve">Anzahl </t>
    </r>
    <r>
      <rPr>
        <b/>
        <sz val="10"/>
        <rFont val="Arial"/>
        <family val="2"/>
      </rPr>
      <t>Lektionen (d)</t>
    </r>
    <r>
      <rPr>
        <sz val="10"/>
        <rFont val="Arial"/>
        <family val="2"/>
      </rPr>
      <t xml:space="preserve"> für Spezialunterricht</t>
    </r>
    <r>
      <rPr>
        <b/>
        <sz val="10"/>
        <rFont val="Arial"/>
        <family val="2"/>
      </rPr>
      <t xml:space="preserve"> </t>
    </r>
    <r>
      <rPr>
        <sz val="10"/>
        <rFont val="Arial"/>
        <family val="2"/>
      </rPr>
      <t>gem. Pensen-</t>
    </r>
  </si>
  <si>
    <t xml:space="preserve">(exkl. Lehrkräfte für Spezialunterricht* und exkl. 1 Person mit Schulleitungsfunktion) </t>
  </si>
  <si>
    <t>Die Richtigkeit bestätigen:</t>
  </si>
  <si>
    <t>Schulleitung:</t>
  </si>
  <si>
    <t>Schulinspektorat:</t>
  </si>
  <si>
    <r>
      <t xml:space="preserve">Bei zweisprachigen Schulen (+  a *  0.03 ) mit </t>
    </r>
    <r>
      <rPr>
        <b/>
        <sz val="10"/>
        <rFont val="Arial"/>
        <family val="2"/>
      </rPr>
      <t>x</t>
    </r>
    <r>
      <rPr>
        <sz val="10"/>
        <rFont val="Arial"/>
        <family val="2"/>
      </rPr>
      <t xml:space="preserve"> markieren </t>
    </r>
  </si>
  <si>
    <t xml:space="preserve">Pool de direction </t>
  </si>
  <si>
    <t>b * SE / 39</t>
  </si>
  <si>
    <r>
      <t>Nombre d'</t>
    </r>
    <r>
      <rPr>
        <b/>
        <sz val="10"/>
        <rFont val="Arial"/>
        <family val="2"/>
      </rPr>
      <t>élèves (a)</t>
    </r>
  </si>
  <si>
    <t>SE par an</t>
  </si>
  <si>
    <r>
      <t>Nombre d'</t>
    </r>
    <r>
      <rPr>
        <b/>
        <sz val="10"/>
        <rFont val="Arial"/>
        <family val="2"/>
      </rPr>
      <t>enseignants (c)</t>
    </r>
    <r>
      <rPr>
        <sz val="10"/>
        <rFont val="Arial"/>
        <family val="2"/>
      </rPr>
      <t xml:space="preserve"> selon comm. des progr. par établissement (ens. de l'enseign.</t>
    </r>
  </si>
  <si>
    <t xml:space="preserve">spécialisé et une personne exerçant une fonction de direction d'école exclus) </t>
  </si>
  <si>
    <r>
      <t xml:space="preserve">Ecoles bilingues, (+  a *  0.03 ) marquer avec </t>
    </r>
    <r>
      <rPr>
        <b/>
        <sz val="10"/>
        <rFont val="Arial"/>
        <family val="2"/>
      </rPr>
      <t>x</t>
    </r>
  </si>
  <si>
    <r>
      <t>Jusqu'à 9 classes impliquées (+3.5%), marquer avec</t>
    </r>
    <r>
      <rPr>
        <b/>
        <sz val="10"/>
        <rFont val="Arial"/>
        <family val="2"/>
      </rPr>
      <t xml:space="preserve"> x</t>
    </r>
  </si>
  <si>
    <r>
      <t xml:space="preserve">Dès 10 classes impliquées (+7%), marquer avec </t>
    </r>
    <r>
      <rPr>
        <b/>
        <sz val="10"/>
        <rFont val="Arial"/>
        <family val="2"/>
      </rPr>
      <t>x</t>
    </r>
  </si>
  <si>
    <t>d * SE / 39</t>
  </si>
  <si>
    <r>
      <t xml:space="preserve">Nombre de </t>
    </r>
    <r>
      <rPr>
        <b/>
        <sz val="10"/>
        <rFont val="Arial"/>
        <family val="2"/>
      </rPr>
      <t xml:space="preserve">leçons (d) </t>
    </r>
    <r>
      <rPr>
        <sz val="10"/>
        <rFont val="Arial"/>
        <family val="2"/>
      </rPr>
      <t>de l'enseignement spécialisé selon comm.</t>
    </r>
  </si>
  <si>
    <t>Certifié exact par</t>
  </si>
  <si>
    <t>Degré d'occupation pool général/tâches spéciales</t>
  </si>
  <si>
    <t>Le pool de direction de l'enseignement spécialisé</t>
  </si>
  <si>
    <t>Date :</t>
  </si>
  <si>
    <t>La direction d'école :</t>
  </si>
  <si>
    <t>L'inspection scolaire :</t>
  </si>
  <si>
    <t>Berechnung der Pools für die Volksschule, LAV, Anhang 4</t>
  </si>
  <si>
    <t>Calcul des pools de l'école obligatoire, OSE, annexe 4</t>
  </si>
  <si>
    <r>
      <t xml:space="preserve">Anzahl </t>
    </r>
    <r>
      <rPr>
        <b/>
        <sz val="10"/>
        <rFont val="Arial"/>
        <family val="2"/>
      </rPr>
      <t xml:space="preserve">Lektionen (b) </t>
    </r>
    <r>
      <rPr>
        <sz val="10"/>
        <rFont val="Arial"/>
        <family val="2"/>
      </rPr>
      <t xml:space="preserve">gem. Pensenmeldung pro Schule mit </t>
    </r>
    <r>
      <rPr>
        <b/>
        <sz val="10"/>
        <color indexed="10"/>
        <rFont val="Arial"/>
        <family val="2"/>
      </rPr>
      <t>1)</t>
    </r>
  </si>
  <si>
    <t xml:space="preserve">Korrekturfaktor für Lektionen in Abhängigkeit der Schulwochen (=SW): </t>
  </si>
  <si>
    <r>
      <t xml:space="preserve">Anzahl </t>
    </r>
    <r>
      <rPr>
        <b/>
        <sz val="10"/>
        <rFont val="Arial"/>
        <family val="2"/>
      </rPr>
      <t>Lektionen (b);</t>
    </r>
    <r>
      <rPr>
        <b/>
        <vertAlign val="superscript"/>
        <sz val="10"/>
        <rFont val="Arial"/>
        <family val="2"/>
      </rPr>
      <t xml:space="preserve"> </t>
    </r>
    <r>
      <rPr>
        <sz val="10"/>
        <rFont val="Arial"/>
        <family val="2"/>
      </rPr>
      <t>SW-Korrekturfaktor berücksichtigt</t>
    </r>
  </si>
  <si>
    <r>
      <t xml:space="preserve">Anzahl </t>
    </r>
    <r>
      <rPr>
        <b/>
        <sz val="10"/>
        <rFont val="Arial"/>
        <family val="2"/>
      </rPr>
      <t>Lektionen (d);</t>
    </r>
    <r>
      <rPr>
        <b/>
        <vertAlign val="superscript"/>
        <sz val="10"/>
        <rFont val="Arial"/>
        <family val="2"/>
      </rPr>
      <t xml:space="preserve">  </t>
    </r>
    <r>
      <rPr>
        <sz val="10"/>
        <rFont val="Arial"/>
        <family val="2"/>
      </rPr>
      <t>SW-Korrekturfaktor berücksichtigt</t>
    </r>
  </si>
  <si>
    <r>
      <t xml:space="preserve">LAV, Anhang 4 Kap. 2:   </t>
    </r>
    <r>
      <rPr>
        <b/>
        <sz val="11"/>
        <rFont val="Arial"/>
        <family val="2"/>
      </rPr>
      <t>d</t>
    </r>
    <r>
      <rPr>
        <b/>
        <sz val="11"/>
        <rFont val="Arial"/>
        <family val="2"/>
      </rPr>
      <t xml:space="preserve"> * 0.106 + e * 0.194 = SL-Pool-%</t>
    </r>
  </si>
  <si>
    <t xml:space="preserve">Facteur de correction pour les leçons en fonction des semaines d'école (=SE): </t>
  </si>
  <si>
    <t>OSE, annexe 4 chap. 2:  d * 0.106 + e * 0.194 = Pool de direction %</t>
  </si>
  <si>
    <r>
      <t xml:space="preserve">Nombre de leçons </t>
    </r>
    <r>
      <rPr>
        <b/>
        <sz val="10"/>
        <rFont val="Arial"/>
        <family val="2"/>
      </rPr>
      <t xml:space="preserve">(d) </t>
    </r>
    <r>
      <rPr>
        <sz val="10"/>
        <rFont val="Arial"/>
        <family val="2"/>
      </rPr>
      <t>avec le facteur de correction SE</t>
    </r>
  </si>
  <si>
    <r>
      <t xml:space="preserve">bis 9 beteiligte Klassen (+3.5%), mit </t>
    </r>
    <r>
      <rPr>
        <b/>
        <sz val="10"/>
        <rFont val="Arial"/>
        <family val="2"/>
      </rPr>
      <t>x</t>
    </r>
    <r>
      <rPr>
        <sz val="10"/>
        <rFont val="Arial"/>
        <family val="2"/>
      </rPr>
      <t xml:space="preserve"> markieren</t>
    </r>
  </si>
  <si>
    <r>
      <t xml:space="preserve">ab 10 beteiligte Klassen (+7%), mit </t>
    </r>
    <r>
      <rPr>
        <b/>
        <sz val="10"/>
        <rFont val="Arial"/>
        <family val="2"/>
      </rPr>
      <t>x</t>
    </r>
    <r>
      <rPr>
        <sz val="10"/>
        <rFont val="Arial"/>
        <family val="2"/>
      </rPr>
      <t xml:space="preserve"> markieren</t>
    </r>
  </si>
  <si>
    <t>Schulleitungspool</t>
  </si>
  <si>
    <r>
      <t xml:space="preserve">Nombre de </t>
    </r>
    <r>
      <rPr>
        <b/>
        <sz val="10"/>
        <rFont val="Arial"/>
        <family val="2"/>
      </rPr>
      <t xml:space="preserve">leçons (b) </t>
    </r>
    <r>
      <rPr>
        <sz val="10"/>
        <rFont val="Arial"/>
        <family val="2"/>
      </rPr>
      <t xml:space="preserve">selon la comm. des progr. par établissement </t>
    </r>
    <r>
      <rPr>
        <b/>
        <sz val="10"/>
        <color indexed="10"/>
        <rFont val="Arial"/>
        <family val="2"/>
      </rPr>
      <t>1)</t>
    </r>
  </si>
  <si>
    <r>
      <t>Nombre d'</t>
    </r>
    <r>
      <rPr>
        <b/>
        <sz val="10"/>
        <rFont val="Arial"/>
        <family val="2"/>
      </rPr>
      <t xml:space="preserve">enseignants (e) </t>
    </r>
    <r>
      <rPr>
        <sz val="10"/>
        <rFont val="Arial"/>
        <family val="2"/>
      </rPr>
      <t xml:space="preserve">de l'enseignement spécialisé </t>
    </r>
    <r>
      <rPr>
        <sz val="10"/>
        <rFont val="Arial"/>
        <family val="2"/>
      </rPr>
      <t>selon comm. des progr. par</t>
    </r>
  </si>
  <si>
    <t>Gesamttotal Beschäftigungsgrad Schulleitungspool (ab 2.5% gerundet)</t>
  </si>
  <si>
    <t>Beschäftigungsgradprozente Leitungspool Spezialunterricht (ab 2.5% gerundet)</t>
  </si>
  <si>
    <t>Degré d'occupation direction de l'enseign. Spécialisé (dès 2.5% arrondi)</t>
  </si>
  <si>
    <t>Degré d'occupation total pour le pool de direction (dès 2.5% arrondi)</t>
  </si>
  <si>
    <t>Pool für Spezialaufgaben (60% vom gerundeten Schulleitungspool, LAV, Anhang 4, Ziff. 3.3)</t>
  </si>
  <si>
    <t>Pool destiné aux tâches spéciales (60% du pool de dir. arrondi, OSE, annexe 4, chiffre 3.3)</t>
  </si>
  <si>
    <r>
      <t xml:space="preserve">Anzahl </t>
    </r>
    <r>
      <rPr>
        <b/>
        <sz val="10"/>
        <rFont val="Arial"/>
        <family val="2"/>
      </rPr>
      <t>Lehrkräfte (e)</t>
    </r>
    <r>
      <rPr>
        <sz val="10"/>
        <rFont val="Arial"/>
        <family val="2"/>
      </rPr>
      <t xml:space="preserve"> für Spezialunterricht gem. Pensenmeldung pro Schule </t>
    </r>
    <r>
      <rPr>
        <b/>
        <sz val="10"/>
        <color indexed="10"/>
        <rFont val="Arial"/>
        <family val="2"/>
      </rPr>
      <t>3)</t>
    </r>
  </si>
  <si>
    <r>
      <rPr>
        <b/>
        <sz val="10"/>
        <color indexed="10"/>
        <rFont val="Arial"/>
        <family val="2"/>
      </rPr>
      <t>3)</t>
    </r>
    <r>
      <rPr>
        <sz val="10"/>
        <color indexed="10"/>
        <rFont val="Arial"/>
        <family val="2"/>
      </rPr>
      <t xml:space="preserve"> Bei Doppelfunktion (z.B. Logo+DaZ) Lehrkraft nur 1x zählen. Massgebend ist das grössere Pensum.</t>
    </r>
  </si>
  <si>
    <t>Zuständige Gemeindebehörde:</t>
  </si>
  <si>
    <r>
      <t xml:space="preserve">établissement (une personne exerçant une fonction de direction de l'enseign. spécialisé exclue) </t>
    </r>
    <r>
      <rPr>
        <b/>
        <sz val="10"/>
        <color indexed="10"/>
        <rFont val="Arial"/>
        <family val="2"/>
      </rPr>
      <t>3)</t>
    </r>
  </si>
  <si>
    <r>
      <rPr>
        <b/>
        <sz val="10"/>
        <color indexed="10"/>
        <rFont val="Arial"/>
        <family val="2"/>
      </rPr>
      <t>3)</t>
    </r>
    <r>
      <rPr>
        <sz val="10"/>
        <color indexed="10"/>
        <rFont val="Arial"/>
        <family val="2"/>
      </rPr>
      <t xml:space="preserve"> En cas de double fonction (p. ex. logo. + FLS), ne compter l’enseignant-e qu’1x (programme le plus important)</t>
    </r>
  </si>
  <si>
    <t>Autorité communale compétente  :</t>
  </si>
  <si>
    <t>LAV, Anhang 4, Ziff. 3.2: Vergrösserung (Andere Unterrichtsspr. oder Klassenaustausch)</t>
  </si>
  <si>
    <t>OSE, annexe 4, chiffre 3.2: Augmentation (autre langue d'enseign. ou échange de classes)</t>
  </si>
  <si>
    <t>Beschäftigungsgrad des Schulleitungspools sowie des Leitungspools Spezialunterricht</t>
  </si>
  <si>
    <t>Schuljahr</t>
  </si>
  <si>
    <t>Beschäftigungsgrad-% gerundet</t>
  </si>
  <si>
    <t xml:space="preserve">Eingefrorene Werte </t>
  </si>
  <si>
    <t>Kr</t>
  </si>
  <si>
    <t>SOE-Key</t>
  </si>
  <si>
    <t>SOE-Name</t>
  </si>
  <si>
    <t>SL-Pool in %</t>
  </si>
  <si>
    <t>Leitungspool Spezialunterricht in %</t>
  </si>
  <si>
    <t>Schule Habkern</t>
  </si>
  <si>
    <t>Schule Gündlischwand/Lütschental</t>
  </si>
  <si>
    <t>Schule Matten</t>
  </si>
  <si>
    <t>Schule Brienz</t>
  </si>
  <si>
    <t>Schule Grindelwald</t>
  </si>
  <si>
    <t>Schule Bönigen</t>
  </si>
  <si>
    <t>Schule Gsteigwiler</t>
  </si>
  <si>
    <t>Schule Interlaken</t>
  </si>
  <si>
    <t>Spezialunterricht Jungfrauregion</t>
  </si>
  <si>
    <t>Oberstufenschule Progymatte</t>
  </si>
  <si>
    <t>Oberstufenschule Buchholz</t>
  </si>
  <si>
    <t>Oberstufenschule Länggasse</t>
  </si>
  <si>
    <t>Oberstufenschule Strättligen</t>
  </si>
  <si>
    <t>Primarschulen Allmendingen Dürrenast Neufeld</t>
  </si>
  <si>
    <t>Primarschulen Lerchenfeld Goldiwil</t>
  </si>
  <si>
    <t>Primarschulen Pestalozzi Göttibach Seefeld</t>
  </si>
  <si>
    <t>Primarschulen Schönau Hohmad</t>
  </si>
  <si>
    <t>Primarschulen Gotthelf Obermatt Schoren</t>
  </si>
  <si>
    <t>Schule Leissigen</t>
  </si>
  <si>
    <t>Schule Unterseen</t>
  </si>
  <si>
    <t>Schule Ringgenberg</t>
  </si>
  <si>
    <t>Schule Wilderswil</t>
  </si>
  <si>
    <t>Schule Därligen</t>
  </si>
  <si>
    <t>Schule Lauterbrunnental</t>
  </si>
  <si>
    <t>Schule Beatenberg</t>
  </si>
  <si>
    <t>Schule Krattigen</t>
  </si>
  <si>
    <t>Schule Reutigen-Zwieselberg</t>
  </si>
  <si>
    <t>Oberstufenschule Frutigen</t>
  </si>
  <si>
    <t>Schule Widi</t>
  </si>
  <si>
    <t>Schule Därstetten</t>
  </si>
  <si>
    <t>Kindergarten, Primar- und Realschule Erlenbach</t>
  </si>
  <si>
    <t>Schule Kandergrund-Kandersteg</t>
  </si>
  <si>
    <t>Kindergarten und Primarschule S-G-S</t>
  </si>
  <si>
    <t>Schule Turbach-Bissen</t>
  </si>
  <si>
    <t>Sekundarschule Erlenbach</t>
  </si>
  <si>
    <t>Primarschule Rütti</t>
  </si>
  <si>
    <t>Schule Adelboden</t>
  </si>
  <si>
    <t>Kindergarten und Primarschule Zweisimmen</t>
  </si>
  <si>
    <t>Schule Wimmis</t>
  </si>
  <si>
    <t>Volksschule Reichenbach</t>
  </si>
  <si>
    <t>Schule Gsteig-Feutersoey</t>
  </si>
  <si>
    <t>Kindergarten und Primarschule Aeschi bei Spiez</t>
  </si>
  <si>
    <t>Oberstufenschule Aeschi bei Spiez</t>
  </si>
  <si>
    <t>Schule Boltigen</t>
  </si>
  <si>
    <t>Volksschule Lenk</t>
  </si>
  <si>
    <t>Volksschule St. Stephan</t>
  </si>
  <si>
    <t>Schule Diemtigtal</t>
  </si>
  <si>
    <t>Primarschule Saanen</t>
  </si>
  <si>
    <t>Oberstufe Zweisimmen</t>
  </si>
  <si>
    <t>Schulzentrum Längenstein</t>
  </si>
  <si>
    <t>Kindergarten und Primarschule Einigen</t>
  </si>
  <si>
    <t>Kindergarten und Primarschule Hofachern/Hondrich</t>
  </si>
  <si>
    <t>Kindergarten und Primarschule Räumli/Spiezwiler</t>
  </si>
  <si>
    <t>Kindergarten und Primarschule Spiezmoos/Faulensee</t>
  </si>
  <si>
    <t>Bäuertschulen</t>
  </si>
  <si>
    <t>Kindergarten und Primarschule Hasliberg</t>
  </si>
  <si>
    <t>Schule Buchholterberg</t>
  </si>
  <si>
    <t>Primar- und Realschule Innertkirchen</t>
  </si>
  <si>
    <t>Volksschule Unterlangenegg</t>
  </si>
  <si>
    <t>Kindergarten und Primarschule Uetendorf</t>
  </si>
  <si>
    <t>Sekundarschule Uetendorf</t>
  </si>
  <si>
    <t>Schulen Burgistein</t>
  </si>
  <si>
    <t>Kindergarten und Primarschule Wattenwil</t>
  </si>
  <si>
    <t>OSZ Wattenwil</t>
  </si>
  <si>
    <t>Schule Linke Zulg</t>
  </si>
  <si>
    <t>Schule Forst-Längenbühl</t>
  </si>
  <si>
    <t>Kindergarten und Schule Blumenstein</t>
  </si>
  <si>
    <t>Kindergarten + Primarschule Heimberg</t>
  </si>
  <si>
    <t>Oberstufenschule Heimberg</t>
  </si>
  <si>
    <t>Schule Meiringen</t>
  </si>
  <si>
    <t>Kindergärten und Primarschulen Steffisburg</t>
  </si>
  <si>
    <t>Oberstufe Steffisburg</t>
  </si>
  <si>
    <t>Besondere Massnahmen Steffisburg</t>
  </si>
  <si>
    <t>Basisstufe und Primarschule Bieten</t>
  </si>
  <si>
    <t>Schulen Oberlangenegg</t>
  </si>
  <si>
    <t>Kindergarten und Primarschule Uebeschi</t>
  </si>
  <si>
    <t>Primarschule Thierachern/Amsoldingen</t>
  </si>
  <si>
    <t>Oberstufenschule Thierachern</t>
  </si>
  <si>
    <t>Besondere Massnahmen Thuner Westamt</t>
  </si>
  <si>
    <t>Schule Gurzelen</t>
  </si>
  <si>
    <t>Schule Fahrni</t>
  </si>
  <si>
    <t>Schule Seftigen</t>
  </si>
  <si>
    <t>Schule Heiligenschwendi</t>
  </si>
  <si>
    <t>Schule Uttigen</t>
  </si>
  <si>
    <t>Besondere Massnahmen Oberhasli</t>
  </si>
  <si>
    <t>Oberstufenzentrum Unterlangenegg</t>
  </si>
  <si>
    <t>Zuweisungsregion Wattenwil</t>
  </si>
  <si>
    <t>OZO Meiringen</t>
  </si>
  <si>
    <t>Schule Stocken-Höfen</t>
  </si>
  <si>
    <t>Schulen Guggisberg</t>
  </si>
  <si>
    <t>Oberstufenzentrum Schwarzenburg</t>
  </si>
  <si>
    <t>Kindergärten und Primarschulen Schwarzenburg</t>
  </si>
  <si>
    <t>Kindergarten und Primarschule Kaufdorf</t>
  </si>
  <si>
    <t>Primarstufe Wichtrach</t>
  </si>
  <si>
    <t>Sekstufe 1 Wichtrach</t>
  </si>
  <si>
    <t>Schulzentrum Rebacker Münsingen</t>
  </si>
  <si>
    <t>Schulzentrum Schlossmatt Münsingen</t>
  </si>
  <si>
    <t>Kindergarten und Primarschule Oberbalm</t>
  </si>
  <si>
    <t>Schule Rüeggisberg</t>
  </si>
  <si>
    <t>Schule Region Gerzensee</t>
  </si>
  <si>
    <t>Kindergarten und Primarschule Rubigen</t>
  </si>
  <si>
    <t>Kindergarten, Primar-und Realschule Rüschegg</t>
  </si>
  <si>
    <t>Schule Wald</t>
  </si>
  <si>
    <t>Primarschule Allmendingen</t>
  </si>
  <si>
    <t>Kindergarten und Primarschule Kiesen</t>
  </si>
  <si>
    <t>Primarschule Oppligen</t>
  </si>
  <si>
    <t>Schule Niedermuhlern und Realschule NOW</t>
  </si>
  <si>
    <t>Volksschule Belp Dorf</t>
  </si>
  <si>
    <t>Volksschule Belp Mühlematt</t>
  </si>
  <si>
    <t>Volksschule Belp Oberstufe</t>
  </si>
  <si>
    <t>Volksschule Belp Neumatt</t>
  </si>
  <si>
    <t>Bern Altstadt/Schosshalde</t>
  </si>
  <si>
    <t>Bern Kirchenfeld</t>
  </si>
  <si>
    <t>Bern Laubegg</t>
  </si>
  <si>
    <t>Bern Manuel</t>
  </si>
  <si>
    <t>Bern Munzinger</t>
  </si>
  <si>
    <t>Bern Pestalozzi</t>
  </si>
  <si>
    <t>Bern Marzili/Sulgenbach</t>
  </si>
  <si>
    <t>Bern Breitfeld/Wankdorf</t>
  </si>
  <si>
    <t>Bern Lorraine/Wylergut</t>
  </si>
  <si>
    <t>Bern Spitalacker/Breitenrain</t>
  </si>
  <si>
    <t>Bern Bümpliz/Höhe</t>
  </si>
  <si>
    <t>Bern Kleefeld</t>
  </si>
  <si>
    <t>Bern Oberbottigen</t>
  </si>
  <si>
    <t>Bern Stapfenacker</t>
  </si>
  <si>
    <t>Bern Bethlehemacker</t>
  </si>
  <si>
    <t>Bern Schwabgut</t>
  </si>
  <si>
    <t>Bern Tscharnergut</t>
  </si>
  <si>
    <t>Bern Zentrale Angebote</t>
  </si>
  <si>
    <t>Bern Rossfeld</t>
  </si>
  <si>
    <t>Bern Grosses Länggassschulhaus</t>
  </si>
  <si>
    <t>Bern Intensivkurse</t>
  </si>
  <si>
    <t>Schule Biglen</t>
  </si>
  <si>
    <t>Schule Konolfingen</t>
  </si>
  <si>
    <t>Schule Niederhünigen</t>
  </si>
  <si>
    <t>Primarschule Brenzikofen</t>
  </si>
  <si>
    <t>Schule Arni-Landiswil</t>
  </si>
  <si>
    <t>Primarschule Herbligen</t>
  </si>
  <si>
    <t>Primarstufenkreis Worb</t>
  </si>
  <si>
    <t>Primarstufenkreis Rüfenacht</t>
  </si>
  <si>
    <t>Sekundarstufenkreis Worb</t>
  </si>
  <si>
    <t>Primarschule Häutligen</t>
  </si>
  <si>
    <t>Schulen Walkringen</t>
  </si>
  <si>
    <t>Kindergarten, Primarstufe und Sekundarstufe I Oberdiessbach</t>
  </si>
  <si>
    <t>Primarschule Freimettigen</t>
  </si>
  <si>
    <t>Oberstufenzentrum Köniz (OZK)</t>
  </si>
  <si>
    <t>Schule Köniz Buchsee</t>
  </si>
  <si>
    <t>Schule Schliern Blindenmoos</t>
  </si>
  <si>
    <t>Schule Liebefeld Steinhölzli</t>
  </si>
  <si>
    <t>Schule Liebefeld Hessgut</t>
  </si>
  <si>
    <t>Schule Spiegel</t>
  </si>
  <si>
    <t>Schule Linden</t>
  </si>
  <si>
    <t>Schule Sternenberg</t>
  </si>
  <si>
    <t>Schulen Wangental</t>
  </si>
  <si>
    <t>Koordinationsstelle für besondere Förderung Köniz</t>
  </si>
  <si>
    <t>Schulen Meikirch</t>
  </si>
  <si>
    <t>Kindergarten und Primarschule Kirchlindach</t>
  </si>
  <si>
    <t>Schule Bernstrasse Ostermundigen</t>
  </si>
  <si>
    <t>Schule Dennigkofen Ostermundigen</t>
  </si>
  <si>
    <t>Schule Mösli Ostermundigen</t>
  </si>
  <si>
    <t>Schule Rüti Ostermundigen</t>
  </si>
  <si>
    <t>Primarschule Ittigen/Worblaufen</t>
  </si>
  <si>
    <t>Oberstufenzentrum Ittigen</t>
  </si>
  <si>
    <t>Sekundarstufe I Zollikofen</t>
  </si>
  <si>
    <t>Primarstufe Zollikofen</t>
  </si>
  <si>
    <t>Primarschule Bolligen</t>
  </si>
  <si>
    <t>Oberstufenzentrum Eisengasse Bolligen</t>
  </si>
  <si>
    <t>Kindergarten und Primarschule Hinterkappelen</t>
  </si>
  <si>
    <t>Primarschule Matzwil</t>
  </si>
  <si>
    <t>Oberstufenschule Uettligen</t>
  </si>
  <si>
    <t>Primarschule Vechigen</t>
  </si>
  <si>
    <t>Oberstufenschule Vechigen</t>
  </si>
  <si>
    <t>Gesamtschule Lindental</t>
  </si>
  <si>
    <t>Oberstufenschule Hinterkappelen</t>
  </si>
  <si>
    <t>Kindergarten und Primarschule Wohlen/Murzelen/Innerberg</t>
  </si>
  <si>
    <t>Kindergarten und Primarschule Uettligen/Säriswil/Möriswil</t>
  </si>
  <si>
    <t>Primarschule Münchenwiler</t>
  </si>
  <si>
    <t>Schule Mühleberg</t>
  </si>
  <si>
    <t>Schulen Fraubrunnen</t>
  </si>
  <si>
    <t>Kindergarten und Primarschule Frauenkappelen</t>
  </si>
  <si>
    <t>Spezialunterricht Jegenstorf und Umgebung</t>
  </si>
  <si>
    <t>Schule Jegenstorf</t>
  </si>
  <si>
    <t>Primarschule Kriechenwil</t>
  </si>
  <si>
    <t>Schule Ferenbalm</t>
  </si>
  <si>
    <t>Kindergarten und Primarstufe Neuenegg</t>
  </si>
  <si>
    <t>Kindergarten und Primarstufe Thörishaus</t>
  </si>
  <si>
    <t>Sekundarstufe I Neuenegg</t>
  </si>
  <si>
    <t>Schulen Grauholz</t>
  </si>
  <si>
    <t>Schule Laupen</t>
  </si>
  <si>
    <t>Schule Münchenbuchsee</t>
  </si>
  <si>
    <t>Schule Moosseedorf</t>
  </si>
  <si>
    <t>Schule Zuzwil</t>
  </si>
  <si>
    <t>Primarschule Iffwil</t>
  </si>
  <si>
    <t>Schule Affoltern i.E.</t>
  </si>
  <si>
    <t>Schule Röthenbach i.E.</t>
  </si>
  <si>
    <t>Schulen Schangnau</t>
  </si>
  <si>
    <t>Schule Langnau</t>
  </si>
  <si>
    <t>Kindergarten und Primarschule Dürrenroth</t>
  </si>
  <si>
    <t>Primarschule Gassen</t>
  </si>
  <si>
    <t>Schule Lützelflüh</t>
  </si>
  <si>
    <t>Schule Bowil</t>
  </si>
  <si>
    <t>Kindergarten, Primar- und Realschule Eggiwil</t>
  </si>
  <si>
    <t>Schule Gondiswil-Reisiswil</t>
  </si>
  <si>
    <t>Volksschule Ursenbach</t>
  </si>
  <si>
    <t>Schule Wyssachen</t>
  </si>
  <si>
    <t>Schule Niederbipp</t>
  </si>
  <si>
    <t>Schule Bannwil-Schwarzhäusern</t>
  </si>
  <si>
    <t>Volksschule Oberbipp</t>
  </si>
  <si>
    <t>Schule Attiswil</t>
  </si>
  <si>
    <t>Volksschule Rohrbachgraben</t>
  </si>
  <si>
    <t>Kindergarten und Primarschule Obersteckholz</t>
  </si>
  <si>
    <t>Basisstufe Auswil</t>
  </si>
  <si>
    <t>Volksschule Rohrbach</t>
  </si>
  <si>
    <t>Volksschule Lotzwil</t>
  </si>
  <si>
    <t>Gemeindeverband Schule Aare-Oenz</t>
  </si>
  <si>
    <t>Volksschule Thunstetten-Bützberg</t>
  </si>
  <si>
    <t>Oberstufe Sek I Herzogenbuchsee</t>
  </si>
  <si>
    <t>Schule Huttwil</t>
  </si>
  <si>
    <t>Volksschule Langenthal Hard</t>
  </si>
  <si>
    <t>Volksschule Langenthal Elzmatte</t>
  </si>
  <si>
    <t>Kindergärten Langenthal</t>
  </si>
  <si>
    <t>Volksschule Madiswil</t>
  </si>
  <si>
    <t>Oberstufenzentrum Kleindietwil (OSZK)</t>
  </si>
  <si>
    <t>Schule Herzogenbuchsee</t>
  </si>
  <si>
    <t>Kindergarten, Primar- und Realschule Eriswil</t>
  </si>
  <si>
    <t>Volksschule Aarwangen</t>
  </si>
  <si>
    <t>Schule Wangen</t>
  </si>
  <si>
    <t>Schule Walterswil</t>
  </si>
  <si>
    <t>Schule Roggwil</t>
  </si>
  <si>
    <t>Schule Wiedlisbach</t>
  </si>
  <si>
    <t>Oberstufenzentrum Wiedlisbach</t>
  </si>
  <si>
    <t>Schule Wynau</t>
  </si>
  <si>
    <t>Schule Bettenhausen-Ochlenberg-Thörigen</t>
  </si>
  <si>
    <t>Schule Oberburg</t>
  </si>
  <si>
    <t>Schule Hindelbank</t>
  </si>
  <si>
    <t>Kindergarten und Primarschule Hasle bei Burgdorf</t>
  </si>
  <si>
    <t>Schule Lyssach</t>
  </si>
  <si>
    <t>Schule Kirchberg</t>
  </si>
  <si>
    <t>Oberstufe Gemeindeverband Kirchberg BE</t>
  </si>
  <si>
    <t>Schule Wynigen-Seeberg</t>
  </si>
  <si>
    <t>Kindergarten und Primarschule Aefligen</t>
  </si>
  <si>
    <t>Primarschule Rüdtligen-Alchenflüh</t>
  </si>
  <si>
    <t>Schule Heimiswil/Kaltacker</t>
  </si>
  <si>
    <t>Schule Regio Koppigen</t>
  </si>
  <si>
    <t>Schule Ersigen-Oesch</t>
  </si>
  <si>
    <t>Schule untere Emme</t>
  </si>
  <si>
    <t>Primarschulen Krauchthal</t>
  </si>
  <si>
    <t>Primarschule Gsteighof Burgdorf</t>
  </si>
  <si>
    <t>Primarschule Lindenfeld Burgdorf</t>
  </si>
  <si>
    <t>Primarschule Neumatt Burgdorf</t>
  </si>
  <si>
    <t>Primarschule Schlossmatt Burgdorf</t>
  </si>
  <si>
    <t>Schulzentrum Pestalozzi-Gotthelf</t>
  </si>
  <si>
    <t>Oberstufe Gsteighof Burgdorf</t>
  </si>
  <si>
    <t>Schule Lengnau</t>
  </si>
  <si>
    <t>Primarschule BTM</t>
  </si>
  <si>
    <t>Primarschule Ins</t>
  </si>
  <si>
    <t>Oberstufenzentrum Ins</t>
  </si>
  <si>
    <t>Kindergarten und Primarschule Leubringen</t>
  </si>
  <si>
    <t>Schule Finsterhennen-Siselen</t>
  </si>
  <si>
    <t>Kindergarten und Primarschule Erlach</t>
  </si>
  <si>
    <t>Oberstufenschule Erlach</t>
  </si>
  <si>
    <t>Biel Rittermatte (OSZ)</t>
  </si>
  <si>
    <t>Biel Madretsch (OSZ)</t>
  </si>
  <si>
    <t>Biel Mett-Bözingen (OSZ)</t>
  </si>
  <si>
    <t>Biel Bözingen / Champagne</t>
  </si>
  <si>
    <t>Biel Mühlefeld</t>
  </si>
  <si>
    <t>Biel Zentrum für Pädagogik</t>
  </si>
  <si>
    <t>Schulimont</t>
  </si>
  <si>
    <t>Schulen Seedorf</t>
  </si>
  <si>
    <t>Schule Kappelen</t>
  </si>
  <si>
    <t>Primarschule Aarberg</t>
  </si>
  <si>
    <t>Schule Ipsach</t>
  </si>
  <si>
    <t>Kindergarten + Primarschule Bellmund</t>
  </si>
  <si>
    <t>Schulverband Hermrigen-Merzligen</t>
  </si>
  <si>
    <t>Kindergarten, Primar- und Realschule Bargen</t>
  </si>
  <si>
    <t>Real-/Sekundarschule Aarberg</t>
  </si>
  <si>
    <t>Kindergarten, Primarschule Worben</t>
  </si>
  <si>
    <t>Primarschule Port</t>
  </si>
  <si>
    <t>Schule Walperswil-Bühl</t>
  </si>
  <si>
    <t>Kindergarten und Primarschule Täuffelen</t>
  </si>
  <si>
    <t>Oberstufenzentrum Täuffelen</t>
  </si>
  <si>
    <t>Kindergarten und Primarschule Radelfingen</t>
  </si>
  <si>
    <t>Schule Grentschel Lyss</t>
  </si>
  <si>
    <t>Schule Lyssbach Lyss</t>
  </si>
  <si>
    <t>Schule Stegmatt Lyss</t>
  </si>
  <si>
    <t>Schule Busswil Lyss</t>
  </si>
  <si>
    <t>Kindergarten- und Primarschule Grossaffoltern</t>
  </si>
  <si>
    <t>Kindergarten und Primarschule Diessbach</t>
  </si>
  <si>
    <t>Primarschule Orpund</t>
  </si>
  <si>
    <t>Oberstufenzentrum Orpund</t>
  </si>
  <si>
    <t>Schule Büren an der Aare</t>
  </si>
  <si>
    <t>Integration und schulische Fördermassnahmen (IFB) Schulkreis Büren</t>
  </si>
  <si>
    <t>Kindergarten und Primarschule Meinisberg</t>
  </si>
  <si>
    <t>Kindergarten und Primarschule Oberwil bei Büren</t>
  </si>
  <si>
    <t>Kindergarten und Primarschule Rapperswil</t>
  </si>
  <si>
    <t>Oberstufenzentrum Rapperswil</t>
  </si>
  <si>
    <t>Schule Schüpfen</t>
  </si>
  <si>
    <t>Schule Büetigen</t>
  </si>
  <si>
    <t>Kindergarten und Primarschule Arch</t>
  </si>
  <si>
    <t>Kindergarten und Primarschule Leuzigen</t>
  </si>
  <si>
    <t>Primarschule Wengi</t>
  </si>
  <si>
    <t>Primarschule Rüti</t>
  </si>
  <si>
    <t>Schule 2556, Kindergarten und Primarschule Scheuren/Schwadernau</t>
  </si>
  <si>
    <t>Schule Räbli Safnern</t>
  </si>
  <si>
    <t>Primarschule Dotzigen</t>
  </si>
  <si>
    <t>OS Dotzigen</t>
  </si>
  <si>
    <t>Oberstufenzentrum Arch</t>
  </si>
  <si>
    <t>Ecole primaire Cortébert</t>
  </si>
  <si>
    <t>Ecole des Prés-de-Cortébert</t>
  </si>
  <si>
    <t>Ecole enfantine et primaire Corgémont</t>
  </si>
  <si>
    <t>Ecole secondaire du Bas-Vallon</t>
  </si>
  <si>
    <t>Ecole primaire et enfantine Orvin</t>
  </si>
  <si>
    <t>Communauté scolaire du Plateau de Diesse</t>
  </si>
  <si>
    <t>Ecole enfantine et primaire Péry-La Heutte</t>
  </si>
  <si>
    <t>Ecole Primaire Sonceboz-Sombeval</t>
  </si>
  <si>
    <t>Communauté scolaire de La Baroche</t>
  </si>
  <si>
    <t>Bienne Platanes (Collège)</t>
  </si>
  <si>
    <t>Bienne Châtelet (Collège)</t>
  </si>
  <si>
    <t>Bienne Entité scolaire Centre</t>
  </si>
  <si>
    <t>Bienne Entité scolaire Madretsch</t>
  </si>
  <si>
    <t>Bienne Entité scolaire Boujean-Champagne</t>
  </si>
  <si>
    <t>Bienne Entité scolaire Mâche</t>
  </si>
  <si>
    <t>Ecole enfantine et primaire d'Evilard</t>
  </si>
  <si>
    <t>Communauté scolaire du district de La Neuveville</t>
  </si>
  <si>
    <t>Ecole primaire de Jean-Gui</t>
  </si>
  <si>
    <t>Bienne Service de ressources pédagogiques (SEREP)</t>
  </si>
  <si>
    <t>Biel-Bienne FiBiS</t>
  </si>
  <si>
    <t>Ecole primaire Perrefitte</t>
  </si>
  <si>
    <t>Ecole du Syndicat Scolaire du Grand-Val</t>
  </si>
  <si>
    <t>Ecole de La Ferrière</t>
  </si>
  <si>
    <t>Ecole primaire Renan</t>
  </si>
  <si>
    <t>Ecole primaire Saint-Imier</t>
  </si>
  <si>
    <t>Ecole secondaire Saint-Imier</t>
  </si>
  <si>
    <t>Ecoles primaires et enfantines de Moutier</t>
  </si>
  <si>
    <t>Ecole secondaire Moutier</t>
  </si>
  <si>
    <t>Ecoles enfantine et primaire de Court</t>
  </si>
  <si>
    <t>Ecole primaire Sorvilier</t>
  </si>
  <si>
    <t>Ecole du Syndicat scolaire Courtelary-Cormoret-Villeret</t>
  </si>
  <si>
    <t>Ecole primaire Loveresse</t>
  </si>
  <si>
    <t>Ecoles de Reconvilier</t>
  </si>
  <si>
    <t>Ecole primaire Champoz</t>
  </si>
  <si>
    <t>Ecole secondaire Tavannes</t>
  </si>
  <si>
    <t>Ecole primaire Tavannes</t>
  </si>
  <si>
    <t>Ecole primaire de la Printanière</t>
  </si>
  <si>
    <t>Ecole secondaire Tramelan</t>
  </si>
  <si>
    <t>Ecole primaire de Valbirse</t>
  </si>
  <si>
    <t>Ecole secondaire du bas de la vallée</t>
  </si>
  <si>
    <t>Ecole secondaire de la Courtine</t>
  </si>
  <si>
    <t>Ecole primaire de Sonvilier</t>
  </si>
  <si>
    <t>Trägergemeinde:</t>
  </si>
  <si>
    <t>Trägername</t>
  </si>
  <si>
    <t>Schule Riggisberg</t>
  </si>
  <si>
    <t>Schule Thurnen</t>
  </si>
  <si>
    <t>Zyklusschule Belpberg</t>
  </si>
  <si>
    <t>Schule Region Zäziwil</t>
  </si>
  <si>
    <t>Schulen Rüegsau</t>
  </si>
  <si>
    <t>Schule Brügg</t>
  </si>
  <si>
    <t>Referenzwerte ePM</t>
  </si>
  <si>
    <t>Schule:</t>
  </si>
  <si>
    <t xml:space="preserve">SOE-Key: </t>
  </si>
  <si>
    <t>Schule Pieterlen</t>
  </si>
  <si>
    <t>Wird mit der Freigabe der ePM 1. Semester unterschrieben an das Regionale Schulinspektorat eingereicht.</t>
  </si>
  <si>
    <t>Diff.f.B-br.</t>
  </si>
  <si>
    <t>Biel Zentrum</t>
  </si>
  <si>
    <t>Biel Mett</t>
  </si>
  <si>
    <t>Anleitung</t>
  </si>
  <si>
    <t>Alle SOE-Aenderungen müssen in der Tabelle 1 erfasst werden.</t>
  </si>
  <si>
    <t>Bei neuen SOE's sind die Pool-Wert = 0.</t>
  </si>
  <si>
    <t>Fall1</t>
  </si>
  <si>
    <t>Fall2</t>
  </si>
  <si>
    <t>Fall3</t>
  </si>
  <si>
    <t>Fall4</t>
  </si>
  <si>
    <t>Fall5</t>
  </si>
  <si>
    <t>Fall6</t>
  </si>
  <si>
    <t>Fall7</t>
  </si>
  <si>
    <t>Fall8</t>
  </si>
  <si>
    <t>Regeln</t>
  </si>
  <si>
    <t>Etablissement:</t>
  </si>
  <si>
    <t>Commune:</t>
  </si>
  <si>
    <t>Valeurs de référence CdPe</t>
  </si>
  <si>
    <t>Ce formulaire doit être signé et remis à l'Inspection scolaire régional avec la validation de la CdPe du 1er semestre.</t>
  </si>
  <si>
    <r>
      <t xml:space="preserve">Nombre de </t>
    </r>
    <r>
      <rPr>
        <b/>
        <sz val="10"/>
        <rFont val="Arial"/>
        <family val="2"/>
      </rPr>
      <t>leçons</t>
    </r>
    <r>
      <rPr>
        <sz val="10"/>
        <rFont val="Arial"/>
        <family val="2"/>
      </rPr>
      <t xml:space="preserve"> </t>
    </r>
    <r>
      <rPr>
        <b/>
        <sz val="10"/>
        <rFont val="Arial"/>
        <family val="2"/>
      </rPr>
      <t xml:space="preserve">(b) </t>
    </r>
    <r>
      <rPr>
        <sz val="10"/>
        <rFont val="Arial"/>
        <family val="2"/>
      </rPr>
      <t>avec le facteur de correction SE</t>
    </r>
  </si>
  <si>
    <t xml:space="preserve">Facteur de correction pour les leçons en fonction des sem. d'école (=SE): </t>
  </si>
  <si>
    <t>Einwohnergemeinde Wynau</t>
  </si>
  <si>
    <t>Syndicat scolaire Saicourt-Petit-Val</t>
  </si>
  <si>
    <t>Einwohnergemeinde Köniz</t>
  </si>
  <si>
    <t>Einwohnergemeinde Thurnen</t>
  </si>
  <si>
    <t>Einwohnergemeinde Reichenbach im Kandertal</t>
  </si>
  <si>
    <t>Einwohnergemeinde Wiedlisbach</t>
  </si>
  <si>
    <t>Einwohnergemeinde Ursenbach</t>
  </si>
  <si>
    <t>Einwohnergemeinde Biglen</t>
  </si>
  <si>
    <t>Einwohnergemeinde Gondiswil</t>
  </si>
  <si>
    <t>Einwohnergemeinde Meiringen</t>
  </si>
  <si>
    <t>Einwohnergemeinde Toffen</t>
  </si>
  <si>
    <t>Einwohnergemeinde Saanen</t>
  </si>
  <si>
    <t>Einwohnergemeinde Lyss</t>
  </si>
  <si>
    <t>Einwohnergemeinde Erlenbach im Simmental</t>
  </si>
  <si>
    <t>Einwohnergemeinde Erlach</t>
  </si>
  <si>
    <t>Einwohnergemeinde Spiez</t>
  </si>
  <si>
    <t>Einwohnergemeinde Bern</t>
  </si>
  <si>
    <t>Einwohnergemeinde Wengi</t>
  </si>
  <si>
    <t>Einwohnergemeinde Oppligen</t>
  </si>
  <si>
    <t>Einwohnergemeinde Büren an der Aare</t>
  </si>
  <si>
    <t>Einwohnergemeinde Seftigen</t>
  </si>
  <si>
    <t>Einwohnergemeinde Kriechenwil</t>
  </si>
  <si>
    <t>Einwohnergemeinde Burgdorf</t>
  </si>
  <si>
    <t>Einwohnergemeinde Worb</t>
  </si>
  <si>
    <t>Einwohnergemeinde Wohlen bei Bern</t>
  </si>
  <si>
    <t>Einwohnergemeinde/Commune municipale  Biel/Bienne</t>
  </si>
  <si>
    <t>Einwohnergemeinde Zweisimmen</t>
  </si>
  <si>
    <t>Einwohnergemeinde Röthenbach im Emmental</t>
  </si>
  <si>
    <t>Einwohnergemeinde Oberbalm</t>
  </si>
  <si>
    <t>Einwohnergemeinde Schwadernau</t>
  </si>
  <si>
    <t>Einwohnergemeinde Beatenberg</t>
  </si>
  <si>
    <t>Einwohnergemeinde Heimberg</t>
  </si>
  <si>
    <t>Commune municipale de La Neuveville</t>
  </si>
  <si>
    <t>Einwohnergemeinde Ostermundigen</t>
  </si>
  <si>
    <t>Einwohnergemeinde Orpund</t>
  </si>
  <si>
    <t>Stadt Thun</t>
  </si>
  <si>
    <t>Einwohnergemeinde Gsteigwiler</t>
  </si>
  <si>
    <t>Einwohnergemeinde Zollikofen</t>
  </si>
  <si>
    <t>Einwohnergemeinde Reutigen</t>
  </si>
  <si>
    <t>Einwohnergemeinde Vechigen</t>
  </si>
  <si>
    <t>Einwohnergemeinde Langenthal</t>
  </si>
  <si>
    <t>Einwohnergemeinde Nidau</t>
  </si>
  <si>
    <t>Einwohnergemeinde Belp</t>
  </si>
  <si>
    <t>Einwohnergemeinde Schüpfen</t>
  </si>
  <si>
    <t>Einwohnergemeinde Leuzigen</t>
  </si>
  <si>
    <t>Einwohnergemeinde Lützelflüh</t>
  </si>
  <si>
    <t>Einwohnergemeinde Muri bei Bern</t>
  </si>
  <si>
    <t>Einwohnergemeinde Burgistein</t>
  </si>
  <si>
    <t>Einwohnergemeinde Lyssach</t>
  </si>
  <si>
    <t>Einwohnergemeinde Urtenen-Schönbühl</t>
  </si>
  <si>
    <t>Einwohnergemeinde Hasle bei Burgdorf</t>
  </si>
  <si>
    <t>Einwohnergemeinde Frutigen</t>
  </si>
  <si>
    <t>Einwohnergemeinde Guggisberg</t>
  </si>
  <si>
    <t>Einwohnergemeinde Ittigen</t>
  </si>
  <si>
    <t>Einwohnergemeinde Rüschegg</t>
  </si>
  <si>
    <t>Einwohnergemeinde Oberlangenegg</t>
  </si>
  <si>
    <t>Einwohnergemeinde Aarwangen</t>
  </si>
  <si>
    <t>Gemischte Gemeinde Aeschi b. Spiez</t>
  </si>
  <si>
    <t>Einwohnergemeinde Thierachern</t>
  </si>
  <si>
    <t>Einwohnergemeinde Rüegsau</t>
  </si>
  <si>
    <t>Einwohnergemeinde Innertkirchen</t>
  </si>
  <si>
    <t>Einwohnergemeinde Bremgarten bei Bern</t>
  </si>
  <si>
    <t>Einwohnergemeinde Pieterlen</t>
  </si>
  <si>
    <t>Einwohnergemeinde Riggisberg</t>
  </si>
  <si>
    <t>Commune municipale de Court</t>
  </si>
  <si>
    <t>Einwohnergemeinde Lengnau (BE)</t>
  </si>
  <si>
    <t>Einwohnergemeinde Bargen (BE)</t>
  </si>
  <si>
    <t>Einwohnergemeinde Kallnach</t>
  </si>
  <si>
    <t>Einwohnergemeinde Konolfingen</t>
  </si>
  <si>
    <t>Einwohnergemeinde Huttwil</t>
  </si>
  <si>
    <t>Einwohnergemeinde Hasliberg</t>
  </si>
  <si>
    <t>Commune municipale de Sonvilier</t>
  </si>
  <si>
    <t>Einwohnergemeinde Därstetten</t>
  </si>
  <si>
    <t>Einwohnergemeinde Häutligen</t>
  </si>
  <si>
    <t>Einwohnergemeinde Lauenen</t>
  </si>
  <si>
    <t>Einwohnergemeinde Zäziwil</t>
  </si>
  <si>
    <t>Einwohnergemeinde Madiswil</t>
  </si>
  <si>
    <t>Einwohnergemeinde Gerzensee</t>
  </si>
  <si>
    <t>Einwohnergemeinde Unterlangenegg</t>
  </si>
  <si>
    <t>Einwohnergemeinde Oberwil im Simmental</t>
  </si>
  <si>
    <t>Einwohnergemeinde Täuffelen</t>
  </si>
  <si>
    <t>Einwohnergemeinde Homberg</t>
  </si>
  <si>
    <t>Commune municipale de Tramelan</t>
  </si>
  <si>
    <t>Einwohnergemeinde Arch</t>
  </si>
  <si>
    <t>Einwohnergemeinde Oberdiessbach</t>
  </si>
  <si>
    <t>Einwohnergemeinde Brienz</t>
  </si>
  <si>
    <t>Einwohnergemeinde Niederbipp</t>
  </si>
  <si>
    <t>Einwohnergemeinde Münsingen</t>
  </si>
  <si>
    <t>Einwohnergemeinde Bönigen</t>
  </si>
  <si>
    <t>Commune municipale de Saint-Imier</t>
  </si>
  <si>
    <t>Commune municipale de La Ferrière</t>
  </si>
  <si>
    <t>Einwohnergemeinde Kiesen</t>
  </si>
  <si>
    <t>Einwohnergemeinde Niedermuhlern</t>
  </si>
  <si>
    <t>Einwohnergemeinde Kernenried</t>
  </si>
  <si>
    <t>Einwohnergemeinde Kirchlindach</t>
  </si>
  <si>
    <t>Einwohnergemeinde Safnern</t>
  </si>
  <si>
    <t>Einwohnergemeinde Neuenegg</t>
  </si>
  <si>
    <t>Commune municipale de Perrefitte</t>
  </si>
  <si>
    <t>Einwohnergemeinde Wattenwil</t>
  </si>
  <si>
    <t>Einwohnergemeinde Jegenstorf</t>
  </si>
  <si>
    <t>Einwohnergemeinde Radelfingen</t>
  </si>
  <si>
    <t>Einwohnergemeinde Rüdtligen-Alchenflüh</t>
  </si>
  <si>
    <t>Einwohnergemeinde Rüti bei Büren</t>
  </si>
  <si>
    <t>Einwohnergemeinde Frauenkappelen</t>
  </si>
  <si>
    <t>Einwohnergemeinde Wilderswil</t>
  </si>
  <si>
    <t>Einwohnergemeinde Schangnau</t>
  </si>
  <si>
    <t>Einwohnergemeinde Krattigen</t>
  </si>
  <si>
    <t>Einwohnergemeinde Wimmis</t>
  </si>
  <si>
    <t>Commune mixte de Loveresse</t>
  </si>
  <si>
    <t>Einwohnergemeinde Thunstetten</t>
  </si>
  <si>
    <t>Einwohnergemeinde Walkringen</t>
  </si>
  <si>
    <t>Einwohnergemeinde Laupen</t>
  </si>
  <si>
    <t>Einwohnergemeinde Bowil</t>
  </si>
  <si>
    <t>Einwohnergemeinde Münchenwiler</t>
  </si>
  <si>
    <t>Einwohnergemeinde Gurzelen</t>
  </si>
  <si>
    <t>Einwohnergemeinde Wyssachen</t>
  </si>
  <si>
    <t>Commune municipale de Cortébert</t>
  </si>
  <si>
    <t>Einwohnergemeinde Interlaken</t>
  </si>
  <si>
    <t>Einwohnergemeinde Leissigen</t>
  </si>
  <si>
    <t>Einwohnergemeinde Rohrbachgraben</t>
  </si>
  <si>
    <t>Einwohnergemeinde Worben</t>
  </si>
  <si>
    <t>Einwohnergemeinde Herzogenbuchsee</t>
  </si>
  <si>
    <t>Einwohnergemeinde Diemtigen</t>
  </si>
  <si>
    <t>Einwohnergemeinde Forst-Längenbühl</t>
  </si>
  <si>
    <t>Einwohnergemeinde Unterseen</t>
  </si>
  <si>
    <t>Einwohnergemeinde Meinisberg</t>
  </si>
  <si>
    <t>Einwohnergemeinde Steffisburg</t>
  </si>
  <si>
    <t>Einwohnergemeinde Twann-Tüscherz</t>
  </si>
  <si>
    <t>Einwohnergemeinde Kaufdorf</t>
  </si>
  <si>
    <t>Einwohnergemeinde Buchholterberg</t>
  </si>
  <si>
    <t>Einwohnergemeinde Langnau im Emmental</t>
  </si>
  <si>
    <t>Commune municipale de Tavannes</t>
  </si>
  <si>
    <t>Einwohnergemeinde Oberwil bei Büren</t>
  </si>
  <si>
    <t>Einwohnergemeinde Blumenstein</t>
  </si>
  <si>
    <t>Einwohnergemeinde Fraubrunnen</t>
  </si>
  <si>
    <t>Einwohnergemeinde Arni BE</t>
  </si>
  <si>
    <t>Einwohnergemeinde Kehrsatz</t>
  </si>
  <si>
    <t>Einwohnergemeinde Rohrbach</t>
  </si>
  <si>
    <t>Einwohnergemeinde Mirchel</t>
  </si>
  <si>
    <t>Einwohnergemeinde Rapperswil (BE)</t>
  </si>
  <si>
    <t>Einwohnergemeinde Aarberg</t>
  </si>
  <si>
    <t>Einwohnergemeinde Ipsach</t>
  </si>
  <si>
    <t>Commune municipale de Renan</t>
  </si>
  <si>
    <t>Einwohnergemeinde Signau</t>
  </si>
  <si>
    <t>Einwohnergemeinde Eriz</t>
  </si>
  <si>
    <t>Einwohnergemeinde Sigriswil</t>
  </si>
  <si>
    <t>Einwohnergemeinde Moosseedorf</t>
  </si>
  <si>
    <t>Einwohnergemeinde Schwarzenburg</t>
  </si>
  <si>
    <t>Einwohnergemeinde St. Stephan</t>
  </si>
  <si>
    <t>Einwohnergemeinde Dotzigen</t>
  </si>
  <si>
    <t>Einwohnergemeinde Finsterhennen</t>
  </si>
  <si>
    <t>Einwohnergemeinde Kirchberg (BE)</t>
  </si>
  <si>
    <t>Einwohnergemeinde Attiswil</t>
  </si>
  <si>
    <t>Einwohnergemeinde Roggwil (BE)</t>
  </si>
  <si>
    <t>Einwohnergemeinde Wangen an der Aare</t>
  </si>
  <si>
    <t>Einwohnergemeinde Affoltern im Emmental</t>
  </si>
  <si>
    <t>Einwohnergemeinde Uttigen</t>
  </si>
  <si>
    <t>Einwohnergemeinde Eggiwil</t>
  </si>
  <si>
    <t>Einwohnergemeinde Gsteig b. Gstaad</t>
  </si>
  <si>
    <t>Einwohnergemeinde Boltigen</t>
  </si>
  <si>
    <t>Einwohnergemeinde Ringgenberg (BE)</t>
  </si>
  <si>
    <t>Einwohnergemeinde Wald BE</t>
  </si>
  <si>
    <t>Einwohnergemeinde Büetigen</t>
  </si>
  <si>
    <t>Einwohnergemeinde Grindelwald</t>
  </si>
  <si>
    <t>Einwohnergemeinde Seedorf (BE)</t>
  </si>
  <si>
    <t>Einwohnergemeinde Dürrenroth</t>
  </si>
  <si>
    <t>Einwohnergemeinde Gündlischwand</t>
  </si>
  <si>
    <t>Einwohnergemeinde Matten bei Interlaken</t>
  </si>
  <si>
    <t>Einwohnergemeinde Uetendorf</t>
  </si>
  <si>
    <t>Einwohnergemeinde Iffwil</t>
  </si>
  <si>
    <t>Einwohnergemeinde Hindelbank</t>
  </si>
  <si>
    <t>Einwohnergemeinde Fahrni</t>
  </si>
  <si>
    <t>Einwohnergemeinde Kandersteg</t>
  </si>
  <si>
    <t>Einwohnergemeinde Rüeggisberg</t>
  </si>
  <si>
    <t>Einwohnergemeinde Grossaffoltern</t>
  </si>
  <si>
    <t>Einwohnergemeinde Zuzwil (BE)</t>
  </si>
  <si>
    <t>Commune municipale/Einwohnergemeinde  Evilard/Leubringen</t>
  </si>
  <si>
    <t>Einwohnergemeinde Walterswil (BE)</t>
  </si>
  <si>
    <t>Einwohnergemeinde Mühleberg</t>
  </si>
  <si>
    <t>Einwohnergemeinde Lotzwil</t>
  </si>
  <si>
    <t>Einwohnergemeinde Stettlen</t>
  </si>
  <si>
    <t>Commune municipale de Champoz</t>
  </si>
  <si>
    <t>Einwohnergemeinde Habkern</t>
  </si>
  <si>
    <t>Einwohnergemeinde Därligen</t>
  </si>
  <si>
    <t>Einwohnergemeinde Adelboden</t>
  </si>
  <si>
    <t>Einwohnergemeinde Freimettigen</t>
  </si>
  <si>
    <t>Einwohnergemeinde Walperswil</t>
  </si>
  <si>
    <t>Commune municipale de Moutier</t>
  </si>
  <si>
    <t>Einwohnergemeinde Bolligen</t>
  </si>
  <si>
    <t>Einwohnergemeinde Ins</t>
  </si>
  <si>
    <t>Einwohnergemeinde Sutz-Lattrigen</t>
  </si>
  <si>
    <t>Einwohnergemeinde Herbligen</t>
  </si>
  <si>
    <t>Einwohnergemeinde Allmendingen</t>
  </si>
  <si>
    <t>Einwohnergemeinde Heiligenschwendi</t>
  </si>
  <si>
    <t>Einwohnergemeinde Heimiswil</t>
  </si>
  <si>
    <t>Commune municipale de Reconvilier</t>
  </si>
  <si>
    <t>Einwohnergemeinde Wichtrach</t>
  </si>
  <si>
    <t>Einwohnergemeinde Port</t>
  </si>
  <si>
    <t>Einwohnergemeinde Sumiswald</t>
  </si>
  <si>
    <t>Einwohnergemeinde Auswil</t>
  </si>
  <si>
    <t>Einwohnergemeinde Diessbach bei Büren</t>
  </si>
  <si>
    <t>Einwohnergemeinde Uebeschi</t>
  </si>
  <si>
    <t>Einwohnergemeinde Wileroltigen</t>
  </si>
  <si>
    <t>Einwohnergemeinde Melchnau</t>
  </si>
  <si>
    <t>Einwohnergemeinde Ersigen</t>
  </si>
  <si>
    <t>Einwohnergemeinde Ferenbalm</t>
  </si>
  <si>
    <t>Einwohnergemeinde Grosshöchstetten</t>
  </si>
  <si>
    <t>Einwohnergemeinde Wynigen</t>
  </si>
  <si>
    <t>Einwohnergemeinde Brügg</t>
  </si>
  <si>
    <t>Einwohnergemeinde Oberburg</t>
  </si>
  <si>
    <t>Einwohnergemeinde Stocken-Höfen</t>
  </si>
  <si>
    <t>Commune municipale de Sonceboz-Sombeval</t>
  </si>
  <si>
    <t>Commune municipale de Corgémont</t>
  </si>
  <si>
    <t>Einwohnergemeinde Rubigen</t>
  </si>
  <si>
    <t>Einwohnergemeinde Aefligen</t>
  </si>
  <si>
    <t>Einwohnergemeinde Bellmund</t>
  </si>
  <si>
    <t>Einwohnergemeinde Bannwil</t>
  </si>
  <si>
    <t>Commune municipale Orvin</t>
  </si>
  <si>
    <t>Einwohnergemeinde Kappelen</t>
  </si>
  <si>
    <t>Einwohnergemeinde Oberthal</t>
  </si>
  <si>
    <t>Einwohnergemeinde Lauterbrunnen</t>
  </si>
  <si>
    <t>Einwohnergemeinde Linden</t>
  </si>
  <si>
    <t>Einwohnergemeinde Krauchthal</t>
  </si>
  <si>
    <t>Einwohnergemeinde Niederhünigen</t>
  </si>
  <si>
    <t>Einwohnergemeinde Lenk</t>
  </si>
  <si>
    <t>Commune municipale de Péry-La Heutte</t>
  </si>
  <si>
    <t>Einwohnergemeinde Meikirch</t>
  </si>
  <si>
    <t>Einwohnergemeinde Treiten</t>
  </si>
  <si>
    <t>Einwohnergemeinde Brenzikofen</t>
  </si>
  <si>
    <t>Einwohnergemeinde Studen (BE)</t>
  </si>
  <si>
    <t>Einwohnergemeinde Oberbipp</t>
  </si>
  <si>
    <t>Commune mixte de Valbirse</t>
  </si>
  <si>
    <t>Commune municipale de Sorvilier</t>
  </si>
  <si>
    <t>Einwohnergemeinde Münchenbuchsee</t>
  </si>
  <si>
    <t>Einwohnergemeinde Eriswil</t>
  </si>
  <si>
    <t>Syndicat Scolaire de l'école secondaire du bas de la vallée</t>
  </si>
  <si>
    <t>Gemeindeverband Bildung Gottstatt</t>
  </si>
  <si>
    <t>Schulgemeindeverband Matzwil</t>
  </si>
  <si>
    <t>Syndicat Scolaire du Grand-Val</t>
  </si>
  <si>
    <t>Office de l’enseignement obligatoire et du conseil (OECO)</t>
  </si>
  <si>
    <t>Gemeindeverband Kirchberg BE</t>
  </si>
  <si>
    <t>Schulverband Hilterfingen</t>
  </si>
  <si>
    <t>Gemeindeverband Oberstufenzentrum Arch</t>
  </si>
  <si>
    <t>Gemeindeverband Oberstufenzentrum Unterlangenegg</t>
  </si>
  <si>
    <t>Schulverband Nidau</t>
  </si>
  <si>
    <t>Sekundarschulverband Erlenbach</t>
  </si>
  <si>
    <t>Oberstufenverband Rapperswil</t>
  </si>
  <si>
    <t>Schulgemeinde Klein-Emmental</t>
  </si>
  <si>
    <t>Schulverband untere Emme</t>
  </si>
  <si>
    <t>Oberstufenverband Büetigen-Diessbach-Dotzigen</t>
  </si>
  <si>
    <t>Gemeindeverband Oberstufenzentrum Kleindietwil</t>
  </si>
  <si>
    <t>Oberstufenschulverband Erlach</t>
  </si>
  <si>
    <t>Oberstufenverband Wiedlisbach</t>
  </si>
  <si>
    <t>Syndicat de communes de l'école des Prés-de-Cortébert</t>
  </si>
  <si>
    <t>Gemeindeverband Schulimont</t>
  </si>
  <si>
    <t>Gemeindeverband Sekstufe1 Wichtrach</t>
  </si>
  <si>
    <t>Schulverband Aarberg</t>
  </si>
  <si>
    <t>Schulverband Oberstufenzentrum Täuffelen</t>
  </si>
  <si>
    <t>Syndicat scolaire Courtelary-Cormoret-Villeret</t>
  </si>
  <si>
    <t>Communauté scolaire de Jean-Gui</t>
  </si>
  <si>
    <t>Schulverband Bettenhausen-Ochlenberg-Thörigen</t>
  </si>
  <si>
    <t>Communauté de l'école secondaire de la Courtine</t>
  </si>
  <si>
    <t>Gemeindeverband Koppigen</t>
  </si>
  <si>
    <t>Syndicat scolaire secondaire du Bas-Vallon</t>
  </si>
  <si>
    <t>Gemeindeverband Oberstufenzentrum Ins</t>
  </si>
  <si>
    <t>Oberstufenverband Herzogenbuchsee</t>
  </si>
  <si>
    <t>Schule Oberthal</t>
  </si>
  <si>
    <t>Kindergarten und Primarschule Wileroltigen, Gurbrü</t>
  </si>
  <si>
    <t>Volksschule Langenthal Kreuzfeld</t>
  </si>
  <si>
    <t>Volksschule Langenthal Oberstufenzentrum</t>
  </si>
  <si>
    <t>Schule Studen Aegerten</t>
  </si>
  <si>
    <r>
      <t>Leitungspool Spezialunterricht</t>
    </r>
    <r>
      <rPr>
        <sz val="11"/>
        <rFont val="Arial"/>
        <family val="2"/>
      </rPr>
      <t xml:space="preserve"> (IF, eU, Art. 16b LADV, Logo und Psychomotorik)</t>
    </r>
  </si>
  <si>
    <t>Massnahme im Zusammenhang mit REVOS 2020</t>
  </si>
  <si>
    <t>Beschäftigungsgradprozente Sonderpool "Integrative Schulung"</t>
  </si>
  <si>
    <t>Schule Grosshöchstetten</t>
  </si>
  <si>
    <t xml:space="preserve"> (SPA,SE,Art. 16b ODSE,logo. et psych.)</t>
  </si>
  <si>
    <t>Mesure dans le cadre de REVOS 2020</t>
  </si>
  <si>
    <t>Degré d'occupation pool spécial "Scolarisation intégrée"</t>
  </si>
  <si>
    <t>Sonderpool "Integrative Schulung von SuS mit verstärkten sonderpädagogischen Massnahmen"</t>
  </si>
  <si>
    <t>Sonderpool "Integrative Schulung von SuS mit verstärkten sonderpäadagogischen Massnahmen"</t>
  </si>
  <si>
    <t>Pool spécial "Scolarisation intégrée des élèves au bénéfice de mesures de pédagogie spécialisée renforcées"</t>
  </si>
  <si>
    <r>
      <t xml:space="preserve">meldung pro Schule mit </t>
    </r>
    <r>
      <rPr>
        <b/>
        <sz val="10"/>
        <color indexed="10"/>
        <rFont val="Arial"/>
        <family val="2"/>
      </rPr>
      <t>2) exkl. Lekt. besonderes VS-Angebot</t>
    </r>
  </si>
  <si>
    <r>
      <t xml:space="preserve">des progr. par établissement </t>
    </r>
    <r>
      <rPr>
        <b/>
        <sz val="10"/>
        <color indexed="10"/>
        <rFont val="Arial"/>
        <family val="2"/>
      </rPr>
      <t>2) excl.leçons offres spéc.de l'école oblig.</t>
    </r>
  </si>
  <si>
    <r>
      <rPr>
        <b/>
        <sz val="10"/>
        <color indexed="10"/>
        <rFont val="Arial"/>
        <family val="2"/>
      </rPr>
      <t>2)</t>
    </r>
    <r>
      <rPr>
        <sz val="10"/>
        <color indexed="10"/>
        <rFont val="Arial"/>
        <family val="2"/>
      </rPr>
      <t xml:space="preserve"> Lektionen für IF, eU, Art. 16b LADV, Logo und Psychomotorik (exkl. Lekt. besonderes VS-Angebot)</t>
    </r>
  </si>
  <si>
    <r>
      <rPr>
        <b/>
        <sz val="10"/>
        <color indexed="10"/>
        <rFont val="Arial"/>
        <family val="2"/>
      </rPr>
      <t>2)</t>
    </r>
    <r>
      <rPr>
        <sz val="10"/>
        <color indexed="10"/>
        <rFont val="Arial"/>
        <family val="2"/>
      </rPr>
      <t xml:space="preserve"> Leçons pour soutien pédagogique ambulatoire, SE, Art. 16b ODSE, logopédie et psychomotricité (excl.leçons offres spéc.de l'école oblig.)</t>
    </r>
  </si>
  <si>
    <r>
      <t xml:space="preserve">meldung pro Schule mit </t>
    </r>
    <r>
      <rPr>
        <b/>
        <sz val="10"/>
        <color indexed="10"/>
        <rFont val="Arial"/>
        <family val="2"/>
      </rPr>
      <t xml:space="preserve">2) </t>
    </r>
  </si>
  <si>
    <t>Biel Linde / Madretsch</t>
  </si>
  <si>
    <t>Biel-Bienne FiBi</t>
  </si>
  <si>
    <t>Ecole cantonale de langue française de Berne (ECLF)</t>
  </si>
  <si>
    <t>Kindergarten und Primarschule Nidau Balainen</t>
  </si>
  <si>
    <t>MR Aaretal Nord</t>
  </si>
  <si>
    <t>MR Kander- und Engstligental</t>
  </si>
  <si>
    <t>MR Linke Zulg</t>
  </si>
  <si>
    <t>MR Niedersimmental</t>
  </si>
  <si>
    <t>MR Obersimmental</t>
  </si>
  <si>
    <t>MR Saanenland</t>
  </si>
  <si>
    <t>MR-Region Aarberg</t>
  </si>
  <si>
    <t>MR-Region Gottstatt</t>
  </si>
  <si>
    <t>MR-Region Huttwil</t>
  </si>
  <si>
    <t>MR-Region Oberdiessbach</t>
  </si>
  <si>
    <t>MR-Region oberes Langetental</t>
  </si>
  <si>
    <t>MR-Region Schwarzenburg</t>
  </si>
  <si>
    <t>MR-Region Täuffelen</t>
  </si>
  <si>
    <t>MR-Region ZBMO 1</t>
  </si>
  <si>
    <t>MR-Region ZBMO 3</t>
  </si>
  <si>
    <t>Oberstufenzentrum Ebnit</t>
  </si>
  <si>
    <t>Primarschule Sutz-Lattrigen Mörigen</t>
  </si>
  <si>
    <t>Schule Berg</t>
  </si>
  <si>
    <t>Gemeinde Rumisberg</t>
  </si>
  <si>
    <t>Schule Kallnach</t>
  </si>
  <si>
    <t>Schule Melchnau</t>
  </si>
  <si>
    <t>Schule Nidau Burgerbeunden (Prim)</t>
  </si>
  <si>
    <t>Schule Nidau Burgerbeunden (Sek)</t>
  </si>
  <si>
    <t>Schule Nidau Weidteile</t>
  </si>
  <si>
    <t>Schule Oberwil</t>
  </si>
  <si>
    <t>Schule Stettlen</t>
  </si>
  <si>
    <t>Schule Trub*Schachen</t>
  </si>
  <si>
    <t>Schule Twann-Tüscherz Ligerz</t>
  </si>
  <si>
    <t>Schule Zollbrück</t>
  </si>
  <si>
    <t>Gemeindeverband Schule Zollbrück</t>
  </si>
  <si>
    <t>Schulen Sigriswil</t>
  </si>
  <si>
    <t>Sekundarstufe I Nidau Balainen</t>
  </si>
  <si>
    <t>Nombre d'élèves à prendre en compte dans le pool de direction</t>
  </si>
  <si>
    <t>Anzahl Schülerinnen und Schüler zur Berücksichtigung im Leitungspool Spezialunterricht</t>
  </si>
  <si>
    <t xml:space="preserve">Anzahl Schülerinnen und Schüler zur Berücksichtigung im Schulleitungspool </t>
  </si>
  <si>
    <t>Nombre d'élèves à prendre en compte dans le pool de direction de l'enseignement spécialisé</t>
  </si>
  <si>
    <t>Eingabefrist : 1.9.xxxx</t>
  </si>
  <si>
    <t>MR Schulverband Hilterfingen</t>
  </si>
  <si>
    <t>Bern Brunnmatt/Steigerhubel</t>
  </si>
  <si>
    <t>Bern Hochfeld 2</t>
  </si>
  <si>
    <t>Bern Hochfeld 1</t>
  </si>
  <si>
    <t>Schulen Kehrsatz</t>
  </si>
  <si>
    <t>MR-Region Aaretal Süd</t>
  </si>
  <si>
    <t>MR-Region Gürbetal-Längenberg</t>
  </si>
  <si>
    <t>Schule Toffen</t>
  </si>
  <si>
    <t>MR Belp</t>
  </si>
  <si>
    <t>MR-Region OZW Wiedlisbach</t>
  </si>
  <si>
    <t>MR Kirchberg</t>
  </si>
  <si>
    <t>MR Ins</t>
  </si>
  <si>
    <t>Bienne des Alpes (Collège)</t>
  </si>
  <si>
    <t>Hilterfingen</t>
  </si>
  <si>
    <t>Wiedlisbach</t>
  </si>
  <si>
    <t>Täuffelen</t>
  </si>
  <si>
    <t>Orpund</t>
  </si>
  <si>
    <t>Bolligen</t>
  </si>
  <si>
    <t>Wichtrach</t>
  </si>
  <si>
    <t>Ins</t>
  </si>
  <si>
    <t>Riggisberg</t>
  </si>
  <si>
    <t>Rohrbach</t>
  </si>
  <si>
    <t>Jegenstorf</t>
  </si>
  <si>
    <t>Roggwil</t>
  </si>
  <si>
    <t>Belp</t>
  </si>
  <si>
    <t>Zweisimmen</t>
  </si>
  <si>
    <t>Bern</t>
  </si>
  <si>
    <t>Huttwil</t>
  </si>
  <si>
    <t>Schüpfen</t>
  </si>
  <si>
    <t>Schwarzenburg</t>
  </si>
  <si>
    <t>Biel/Bienne</t>
  </si>
  <si>
    <t>Unterlangenegg</t>
  </si>
  <si>
    <t>Meiringen</t>
  </si>
  <si>
    <t>Interlaken</t>
  </si>
  <si>
    <t>Burgdorf</t>
  </si>
  <si>
    <t>Homberg</t>
  </si>
  <si>
    <t>Hindelbank</t>
  </si>
  <si>
    <t>Melchnau</t>
  </si>
  <si>
    <t>Aarwangen</t>
  </si>
  <si>
    <t>Oberdiessbach</t>
  </si>
  <si>
    <t>Thierachern</t>
  </si>
  <si>
    <t>Wynau</t>
  </si>
  <si>
    <t>Herzogenbuchsee</t>
  </si>
  <si>
    <t>Hermrigen</t>
  </si>
  <si>
    <t>Sauge</t>
  </si>
  <si>
    <t>La Neuveville</t>
  </si>
  <si>
    <t>Aarberg</t>
  </si>
  <si>
    <t>Corgémont</t>
  </si>
  <si>
    <t>Koppigen</t>
  </si>
  <si>
    <t>Saicourt</t>
  </si>
  <si>
    <t>Thörigen</t>
  </si>
  <si>
    <t>Sonceboz-Sombeval</t>
  </si>
  <si>
    <t>Courtelary</t>
  </si>
  <si>
    <t>Gampelen</t>
  </si>
  <si>
    <t>Signau</t>
  </si>
  <si>
    <t>Erlach</t>
  </si>
  <si>
    <t>Kirchberg</t>
  </si>
  <si>
    <t>Madiswil</t>
  </si>
  <si>
    <t>Nidau</t>
  </si>
  <si>
    <t>Dotzigen</t>
  </si>
  <si>
    <t>Heimenhausen</t>
  </si>
  <si>
    <t>Utzenstorf</t>
  </si>
  <si>
    <t>Trubschachen</t>
  </si>
  <si>
    <t>Rüderswil</t>
  </si>
  <si>
    <t>Dürrenroth</t>
  </si>
  <si>
    <t>Rapperswil</t>
  </si>
  <si>
    <t>Erlenbach im Simmental</t>
  </si>
  <si>
    <t>Arch</t>
  </si>
  <si>
    <t>Plateau de Diesse</t>
  </si>
  <si>
    <t>Grandval</t>
  </si>
  <si>
    <t>Wohlen bei Bern</t>
  </si>
  <si>
    <t>Valbirse</t>
  </si>
  <si>
    <t>Eriswil</t>
  </si>
  <si>
    <t>Münchenbuchsee</t>
  </si>
  <si>
    <t>Sorvilier</t>
  </si>
  <si>
    <t>Oberbipp</t>
  </si>
  <si>
    <t>Münsingen</t>
  </si>
  <si>
    <t>Studen</t>
  </si>
  <si>
    <t>Langenthal</t>
  </si>
  <si>
    <t>Grosshöchstetten</t>
  </si>
  <si>
    <t>Brenzikofen</t>
  </si>
  <si>
    <t>Treiten</t>
  </si>
  <si>
    <t>Meikirch</t>
  </si>
  <si>
    <t>Péry-La Heutte</t>
  </si>
  <si>
    <t>Lenk</t>
  </si>
  <si>
    <t>Ostermundigen</t>
  </si>
  <si>
    <t>Niederhünigen</t>
  </si>
  <si>
    <t>Krauchthal</t>
  </si>
  <si>
    <t>Linden</t>
  </si>
  <si>
    <t>Lauterbrunnen</t>
  </si>
  <si>
    <t>Oberthal</t>
  </si>
  <si>
    <t>Kappelen</t>
  </si>
  <si>
    <t>Orvin</t>
  </si>
  <si>
    <t>Bannwil</t>
  </si>
  <si>
    <t>Bellmund</t>
  </si>
  <si>
    <t>Aefligen</t>
  </si>
  <si>
    <t>Thun</t>
  </si>
  <si>
    <t>Rubigen</t>
  </si>
  <si>
    <t>Stocken-Höfen</t>
  </si>
  <si>
    <t>Oberburg</t>
  </si>
  <si>
    <t>Brügg</t>
  </si>
  <si>
    <t>Sigriswil</t>
  </si>
  <si>
    <t>Wynigen</t>
  </si>
  <si>
    <t>Vechigen</t>
  </si>
  <si>
    <t>Wimmis</t>
  </si>
  <si>
    <t>Moutier</t>
  </si>
  <si>
    <t>Saanen</t>
  </si>
  <si>
    <t>Lyss</t>
  </si>
  <si>
    <t>Bremgarten bei Bern</t>
  </si>
  <si>
    <t>Ferenbalm</t>
  </si>
  <si>
    <t>Ersigen</t>
  </si>
  <si>
    <t>Köniz</t>
  </si>
  <si>
    <t>Frutigen</t>
  </si>
  <si>
    <t>Wileroltigen</t>
  </si>
  <si>
    <t>Wattenwil</t>
  </si>
  <si>
    <t>Steffisburg</t>
  </si>
  <si>
    <t>Uebeschi</t>
  </si>
  <si>
    <t>Diessbach bei Büren</t>
  </si>
  <si>
    <t>Auswil</t>
  </si>
  <si>
    <t>Sumiswald</t>
  </si>
  <si>
    <t>Port</t>
  </si>
  <si>
    <t>Reconvilier</t>
  </si>
  <si>
    <t>Heimiswil</t>
  </si>
  <si>
    <t>Heiligenschwendi</t>
  </si>
  <si>
    <t>Allmendingen bei Bern</t>
  </si>
  <si>
    <t>Herbligen</t>
  </si>
  <si>
    <t>Sutz-Lattrigen</t>
  </si>
  <si>
    <t>Zollikofen</t>
  </si>
  <si>
    <t>Neuenegg</t>
  </si>
  <si>
    <t>Kehrsatz</t>
  </si>
  <si>
    <t>Uetendorf</t>
  </si>
  <si>
    <t>Tavannes</t>
  </si>
  <si>
    <t>Walperswil</t>
  </si>
  <si>
    <t>Tramelan</t>
  </si>
  <si>
    <t>Freimettigen</t>
  </si>
  <si>
    <t>Adelboden</t>
  </si>
  <si>
    <t>Därligen</t>
  </si>
  <si>
    <t>Habkern</t>
  </si>
  <si>
    <t>Champoz</t>
  </si>
  <si>
    <t>Stettlen</t>
  </si>
  <si>
    <t>Evilard/Leubringen</t>
  </si>
  <si>
    <t>Lotzwil</t>
  </si>
  <si>
    <t>Mühleberg</t>
  </si>
  <si>
    <t>Walterswil</t>
  </si>
  <si>
    <t>Muri bei Bern</t>
  </si>
  <si>
    <t>Zuzwil</t>
  </si>
  <si>
    <t>Niederbipp</t>
  </si>
  <si>
    <t>Spiez</t>
  </si>
  <si>
    <t>Grossaffoltern</t>
  </si>
  <si>
    <t>Rüeggisberg</t>
  </si>
  <si>
    <t>Kandersteg</t>
  </si>
  <si>
    <t>Ittigen</t>
  </si>
  <si>
    <t>Fahrni</t>
  </si>
  <si>
    <t>Iffwil</t>
  </si>
  <si>
    <t>Matten bei Interlaken</t>
  </si>
  <si>
    <t>Gündlischwand</t>
  </si>
  <si>
    <t>Seedorf</t>
  </si>
  <si>
    <t>Grindelwald</t>
  </si>
  <si>
    <t>Büetigen</t>
  </si>
  <si>
    <t>Wald</t>
  </si>
  <si>
    <t>Ringgenberg</t>
  </si>
  <si>
    <t>Boltigen</t>
  </si>
  <si>
    <t>Heimberg</t>
  </si>
  <si>
    <t>Gsteig</t>
  </si>
  <si>
    <t>Eggiwil</t>
  </si>
  <si>
    <t>Uttigen</t>
  </si>
  <si>
    <t>Affoltern im Emmental</t>
  </si>
  <si>
    <t>Wangen an der Aare</t>
  </si>
  <si>
    <t>Attiswil</t>
  </si>
  <si>
    <t>Finsterhennen</t>
  </si>
  <si>
    <t>St. Stephan</t>
  </si>
  <si>
    <t>Moosseedorf</t>
  </si>
  <si>
    <t>Saint-Imier</t>
  </si>
  <si>
    <t>Worb</t>
  </si>
  <si>
    <t>Eriz</t>
  </si>
  <si>
    <t>Renan</t>
  </si>
  <si>
    <t>Ipsach</t>
  </si>
  <si>
    <t>Mirchel</t>
  </si>
  <si>
    <t>Arni</t>
  </si>
  <si>
    <t>Fraubrunnen</t>
  </si>
  <si>
    <t>Blumenstein</t>
  </si>
  <si>
    <t>Oberwil bei Büren</t>
  </si>
  <si>
    <t>Langnau im Emmental</t>
  </si>
  <si>
    <t>Buchholterberg</t>
  </si>
  <si>
    <t>Kaufdorf</t>
  </si>
  <si>
    <t>Twann-Tüscherz</t>
  </si>
  <si>
    <t>Meinisberg</t>
  </si>
  <si>
    <t>Unterseen</t>
  </si>
  <si>
    <t>Forst-Längenbühl</t>
  </si>
  <si>
    <t>Büren an der Aare</t>
  </si>
  <si>
    <t>Diemtigen</t>
  </si>
  <si>
    <t>Worben</t>
  </si>
  <si>
    <t>Rohrbachgraben</t>
  </si>
  <si>
    <t>Leissigen</t>
  </si>
  <si>
    <t>Cortébert</t>
  </si>
  <si>
    <t>Wyssachen</t>
  </si>
  <si>
    <t>Gurzelen</t>
  </si>
  <si>
    <t>Münchenwiler</t>
  </si>
  <si>
    <t>Bowil</t>
  </si>
  <si>
    <t>Laupen</t>
  </si>
  <si>
    <t>Walkringen</t>
  </si>
  <si>
    <t>Thunstetten</t>
  </si>
  <si>
    <t>Loveresse</t>
  </si>
  <si>
    <t>Krattigen</t>
  </si>
  <si>
    <t>Schangnau</t>
  </si>
  <si>
    <t>Wilderswil</t>
  </si>
  <si>
    <t>Frauenkappelen</t>
  </si>
  <si>
    <t>Rüti bei Büren</t>
  </si>
  <si>
    <t>Rüdtligen-Alchenflüh</t>
  </si>
  <si>
    <t>Radelfingen</t>
  </si>
  <si>
    <t>Perrefitte</t>
  </si>
  <si>
    <t>Safnern</t>
  </si>
  <si>
    <t>Kirchlindach</t>
  </si>
  <si>
    <t>Kernenried</t>
  </si>
  <si>
    <t>Niedermuhlern</t>
  </si>
  <si>
    <t>Kiesen</t>
  </si>
  <si>
    <t>La Ferrière</t>
  </si>
  <si>
    <t>Bönigen</t>
  </si>
  <si>
    <t>Brienz</t>
  </si>
  <si>
    <t>Oberwil im Simmental</t>
  </si>
  <si>
    <t>Gerzensee</t>
  </si>
  <si>
    <t>Zäziwil</t>
  </si>
  <si>
    <t>Lauenen</t>
  </si>
  <si>
    <t>Rumisberg</t>
  </si>
  <si>
    <t>Häutligen</t>
  </si>
  <si>
    <t>Därstetten</t>
  </si>
  <si>
    <t>Sonvilier</t>
  </si>
  <si>
    <t>Hasliberg</t>
  </si>
  <si>
    <t>Konolfingen</t>
  </si>
  <si>
    <t>Kallnach</t>
  </si>
  <si>
    <t>Bargen</t>
  </si>
  <si>
    <t>Lengnau</t>
  </si>
  <si>
    <t>Court</t>
  </si>
  <si>
    <t>Pieterlen</t>
  </si>
  <si>
    <t>Aeschi bei Spiez</t>
  </si>
  <si>
    <t>Innertkirchen</t>
  </si>
  <si>
    <t>Rüegsau</t>
  </si>
  <si>
    <t>Oberlangenegg</t>
  </si>
  <si>
    <t>Rüschegg</t>
  </si>
  <si>
    <t>Guggisberg</t>
  </si>
  <si>
    <t>Hasle bei Burgdorf</t>
  </si>
  <si>
    <t>Urtenen-Schönbühl</t>
  </si>
  <si>
    <t>Lyssach</t>
  </si>
  <si>
    <t>Burgistein</t>
  </si>
  <si>
    <t>Lützelflüh</t>
  </si>
  <si>
    <t>Leuzigen</t>
  </si>
  <si>
    <t>Reutigen</t>
  </si>
  <si>
    <t>Gsteigwiler</t>
  </si>
  <si>
    <t>Beatenberg</t>
  </si>
  <si>
    <t>Schwadernau</t>
  </si>
  <si>
    <t>Oberbalm</t>
  </si>
  <si>
    <t>Röthenbach im Emmental</t>
  </si>
  <si>
    <t>Kriechenwil</t>
  </si>
  <si>
    <t>Seftigen</t>
  </si>
  <si>
    <t>Oppligen</t>
  </si>
  <si>
    <t>Wengi</t>
  </si>
  <si>
    <t>Toffen</t>
  </si>
  <si>
    <t>Gondiswil</t>
  </si>
  <si>
    <t>Biglen</t>
  </si>
  <si>
    <t>Ursenbach</t>
  </si>
  <si>
    <t>Reichenbach im Kandertal</t>
  </si>
  <si>
    <t>Thurnen</t>
  </si>
  <si>
    <t>Standortgemeinde</t>
  </si>
  <si>
    <t>Schulorganisationen:</t>
  </si>
  <si>
    <t>SOE Nr:</t>
  </si>
  <si>
    <t>Anleitung für die Suche des SOE-Keys</t>
  </si>
  <si>
    <t>2. Lesen Sie in der Spalte D den SOE-Key Ihrer Schule ab</t>
  </si>
  <si>
    <t>3. Übertragen Sie den SOE-Key in das Berechnungsformular</t>
  </si>
  <si>
    <t>SOE-Key unbekannt</t>
  </si>
  <si>
    <t>Instructions pour la recherche du US-Key</t>
  </si>
  <si>
    <t>2. Lisez dans la colonne D le US-Key de votre école</t>
  </si>
  <si>
    <t>3. Reportez le US-Key dans le formulaire de calcul</t>
  </si>
  <si>
    <t>US-Key inconnu</t>
  </si>
  <si>
    <t>1. Saisissez la commune de votre école dans le champ C7</t>
  </si>
  <si>
    <t>1. Geben Sie im Feld C7 die Standortgemeinde Ihrer Schule ein</t>
  </si>
  <si>
    <t>MR-Region Spiez-Aeschi-Krattigen</t>
  </si>
  <si>
    <t>MR-Region Zulg</t>
  </si>
  <si>
    <t>Schule Wabern Morillon</t>
  </si>
  <si>
    <t>Schulen Bremgarten</t>
  </si>
  <si>
    <t>MR-Region ZBMO 2</t>
  </si>
  <si>
    <t>MR-Region ZBMO 4</t>
  </si>
  <si>
    <t>Integration und besondere Angebote MR</t>
  </si>
  <si>
    <t>MR-Region Hindelbank</t>
  </si>
  <si>
    <t>MR-Region Seeland Südost</t>
  </si>
  <si>
    <t>MR-Region Nidau</t>
  </si>
  <si>
    <t>Bern Schule BAZ</t>
  </si>
  <si>
    <t>MR Langenthal</t>
  </si>
  <si>
    <t>Schule Wabern Dorf-Wandermatte</t>
  </si>
  <si>
    <t>MR Heimberg</t>
  </si>
  <si>
    <t>Bern Stöckacker</t>
  </si>
  <si>
    <r>
      <t xml:space="preserve">LAV, Anhang 4 Kap. 1:  </t>
    </r>
    <r>
      <rPr>
        <b/>
        <sz val="10"/>
        <rFont val="Arial"/>
        <family val="2"/>
      </rPr>
      <t xml:space="preserve"> 5 + a * 0.104 + b</t>
    </r>
    <r>
      <rPr>
        <b/>
        <vertAlign val="superscript"/>
        <sz val="10"/>
        <rFont val="Arial"/>
        <family val="2"/>
      </rPr>
      <t xml:space="preserve"> </t>
    </r>
    <r>
      <rPr>
        <b/>
        <sz val="10"/>
        <rFont val="Arial"/>
        <family val="2"/>
      </rPr>
      <t>* 0.106 + c * 0.194 = SL-Pool-%</t>
    </r>
  </si>
  <si>
    <r>
      <t xml:space="preserve">LAV, Anhang 4 Kap. 1: </t>
    </r>
    <r>
      <rPr>
        <b/>
        <sz val="10"/>
        <rFont val="Arial"/>
        <family val="2"/>
      </rPr>
      <t>5 + a * 0.104 + b</t>
    </r>
    <r>
      <rPr>
        <b/>
        <vertAlign val="superscript"/>
        <sz val="10"/>
        <rFont val="Arial"/>
        <family val="2"/>
      </rPr>
      <t xml:space="preserve"> </t>
    </r>
    <r>
      <rPr>
        <b/>
        <sz val="10"/>
        <rFont val="Arial"/>
        <family val="2"/>
      </rPr>
      <t>* 0.106 + c * 0.194 = SL-Pool-%</t>
    </r>
  </si>
  <si>
    <r>
      <t xml:space="preserve">OSE, annexe 4 chap. 1:  </t>
    </r>
    <r>
      <rPr>
        <b/>
        <sz val="10"/>
        <rFont val="Arial"/>
        <family val="2"/>
      </rPr>
      <t>5 + a * 0.104 + b * 0.106 + c * 0.194 = Pool de direction %</t>
    </r>
  </si>
  <si>
    <t>valable à partir du 1.8.2025
As 2025/26</t>
  </si>
  <si>
    <r>
      <rPr>
        <b/>
        <sz val="10"/>
        <color indexed="10"/>
        <rFont val="Arial"/>
        <family val="2"/>
      </rPr>
      <t>1)</t>
    </r>
    <r>
      <rPr>
        <sz val="10"/>
        <color indexed="10"/>
        <rFont val="Arial"/>
        <family val="2"/>
      </rPr>
      <t xml:space="preserve"> Alle Lektionen exkl. Lektionen gemäss </t>
    </r>
    <r>
      <rPr>
        <b/>
        <sz val="10"/>
        <color indexed="10"/>
        <rFont val="Arial"/>
        <family val="2"/>
      </rPr>
      <t>2)</t>
    </r>
  </si>
  <si>
    <r>
      <rPr>
        <b/>
        <sz val="10"/>
        <color indexed="10"/>
        <rFont val="Arial"/>
        <family val="2"/>
      </rPr>
      <t>1)</t>
    </r>
    <r>
      <rPr>
        <sz val="10"/>
        <color indexed="10"/>
        <rFont val="Arial"/>
        <family val="2"/>
      </rPr>
      <t xml:space="preserve"> Toutes les leçons sauf les leçons selon 2</t>
    </r>
    <r>
      <rPr>
        <b/>
        <sz val="10"/>
        <color indexed="10"/>
        <rFont val="Arial"/>
        <family val="2"/>
      </rPr>
      <t>)</t>
    </r>
  </si>
  <si>
    <t>Unité scolaire</t>
  </si>
  <si>
    <t>US-Key</t>
  </si>
  <si>
    <t>gültig per 1.8.2025
SJ 2025/26</t>
  </si>
  <si>
    <t>gültig ab 1.8.2026
SJ 2026/27</t>
  </si>
  <si>
    <t>valable à partir du 1.8.2026
As 2026/27</t>
  </si>
  <si>
    <t>2019.ERZ.96 / 1844174</t>
  </si>
  <si>
    <t>SAP-ID</t>
  </si>
  <si>
    <t>(Referenzdatum 1.08.2025)</t>
  </si>
  <si>
    <t>12</t>
  </si>
  <si>
    <t>3</t>
  </si>
  <si>
    <t>2</t>
  </si>
  <si>
    <t>5</t>
  </si>
  <si>
    <t>1</t>
  </si>
  <si>
    <t>4</t>
  </si>
  <si>
    <t>14</t>
  </si>
  <si>
    <t>17</t>
  </si>
  <si>
    <t>18</t>
  </si>
  <si>
    <t>Ecole primaire de La Neuveville</t>
  </si>
  <si>
    <t>7</t>
  </si>
  <si>
    <t>13</t>
  </si>
  <si>
    <t>16</t>
  </si>
  <si>
    <t>15</t>
  </si>
  <si>
    <t>Kindergärten Muri-Gümligen</t>
  </si>
  <si>
    <t>11</t>
  </si>
  <si>
    <t>10</t>
  </si>
  <si>
    <t>9</t>
  </si>
  <si>
    <t>Kindergarten und Primarschule Kernenried</t>
  </si>
  <si>
    <t>6</t>
  </si>
  <si>
    <t>8</t>
  </si>
  <si>
    <t>Oberstufenzentrum Seidenberg Muri-Gümligen</t>
  </si>
  <si>
    <t>Primarschule Aebnit-Horbern-Melchenbühl Muri-Gümligen</t>
  </si>
  <si>
    <t>Primarschule Moos-Dorf Muri-Gümligen</t>
  </si>
  <si>
    <t>Schule Hermrigen-Merzligen-Jens</t>
  </si>
  <si>
    <t>Schule Lauenen</t>
  </si>
  <si>
    <t>Schule Mirchel</t>
  </si>
  <si>
    <t>Schule Signau</t>
  </si>
  <si>
    <t>Einwohnergemeinde Trubschachen</t>
  </si>
  <si>
    <t>Schule Zyklus 1 SV Hilterfingen</t>
  </si>
  <si>
    <t>Schule Zyklus 2 SV Hilterfingen</t>
  </si>
  <si>
    <t>Schule Zyklus 3 SV Hilterfingen</t>
  </si>
  <si>
    <t>Schulen Sumiswald-Wasen-Trachselwald</t>
  </si>
  <si>
    <t>Standortgemeinde SOE</t>
  </si>
  <si>
    <t>2026/27</t>
  </si>
  <si>
    <t>SAP-ID: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</si>
</sst>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General&quot;%&quot;"/>
    <numFmt numFmtId="165" formatCode="0.000&quot;%&quot;"/>
    <numFmt numFmtId="166" formatCode="#,##0.000"/>
    <numFmt numFmtId="167" formatCode="#,##0.000&quot;%&quot;"/>
    <numFmt numFmtId="168" formatCode="0.00&quot;%&quot;"/>
    <numFmt numFmtId="169" formatCode="dd/mm/yyyy;@"/>
  </numFmts>
  <fonts count="43"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0"/>
      <name val="Arial"/>
      <family val="2"/>
    </font>
    <font>
      <b/>
      <sz val="12"/>
      <name val="Arial"/>
      <family val="2"/>
    </font>
    <font>
      <b/>
      <sz val="8"/>
      <name val="Arial"/>
      <family val="2"/>
    </font>
    <font>
      <b/>
      <sz val="14"/>
      <name val="Arial"/>
      <family val="2"/>
    </font>
    <font>
      <sz val="11"/>
      <name val="Arial"/>
      <family val="2"/>
    </font>
    <font>
      <b/>
      <sz val="11"/>
      <name val="Arial"/>
      <family val="2"/>
    </font>
    <font>
      <sz val="10"/>
      <name val="Arial"/>
      <family val="2"/>
    </font>
    <font>
      <sz val="11"/>
      <name val="Arial"/>
      <family val="2"/>
    </font>
    <font>
      <sz val="11"/>
      <color indexed="9"/>
      <name val="Arial"/>
      <family val="2"/>
    </font>
    <font>
      <vertAlign val="superscript"/>
      <sz val="11"/>
      <name val="Arial"/>
      <family val="2"/>
    </font>
    <font>
      <sz val="9"/>
      <name val="Arial"/>
      <family val="2"/>
    </font>
    <font>
      <b/>
      <vertAlign val="superscript"/>
      <sz val="10"/>
      <name val="Arial"/>
      <family val="2"/>
    </font>
    <font>
      <b/>
      <sz val="10"/>
      <name val="Arial"/>
      <family val="2"/>
    </font>
    <font>
      <b/>
      <sz val="10"/>
      <color indexed="9"/>
      <name val="Arial"/>
      <family val="2"/>
    </font>
    <font>
      <sz val="10"/>
      <color indexed="9"/>
      <name val="Arial"/>
      <family val="2"/>
    </font>
    <font>
      <b/>
      <sz val="10"/>
      <color indexed="10"/>
      <name val="Arial"/>
      <family val="2"/>
    </font>
    <font>
      <sz val="10"/>
      <color indexed="10"/>
      <name val="Arial"/>
      <family val="2"/>
    </font>
    <font>
      <sz val="10"/>
      <name val="Arial"/>
      <family val="2"/>
    </font>
    <font>
      <sz val="8"/>
      <name val="Arial"/>
      <family val="2"/>
    </font>
    <font>
      <b/>
      <sz val="9"/>
      <name val="Arial"/>
      <family val="2"/>
    </font>
    <font>
      <b/>
      <sz val="11"/>
      <color rgb="FFFF0000"/>
      <name val="Arial"/>
      <family val="2"/>
    </font>
    <font>
      <b/>
      <sz val="10"/>
      <color rgb="FFFF0000"/>
      <name val="Arial"/>
      <family val="2"/>
    </font>
    <font>
      <sz val="10"/>
      <color rgb="FFFF0000"/>
      <name val="Arial"/>
      <family val="2"/>
    </font>
    <font>
      <b/>
      <sz val="12"/>
      <color theme="1"/>
      <name val="Arial"/>
      <family val="2"/>
    </font>
    <font>
      <sz val="9"/>
      <color theme="1"/>
      <name val="Arial"/>
      <family val="2"/>
    </font>
    <font>
      <b/>
      <sz val="11"/>
      <color theme="1"/>
      <name val="Arial"/>
      <family val="2"/>
    </font>
    <font>
      <b/>
      <sz val="18"/>
      <color rgb="FFFF0000"/>
      <name val="Arial"/>
      <family val="2"/>
    </font>
    <font>
      <b/>
      <sz val="14"/>
      <color rgb="FFFF0000"/>
      <name val="Arial"/>
      <family val="2"/>
    </font>
    <font>
      <b/>
      <sz val="9"/>
      <color indexed="81"/>
      <name val="Segoe UI"/>
      <family val="2"/>
    </font>
    <font>
      <sz val="9"/>
      <color indexed="81"/>
      <name val="Segoe UI"/>
      <family val="2"/>
    </font>
    <font>
      <u/>
      <sz val="10"/>
      <color theme="10"/>
      <name val="Arial"/>
      <family val="2"/>
    </font>
    <font>
      <sz val="12"/>
      <color indexed="8"/>
      <name val="Arial"/>
      <family val="2"/>
    </font>
    <font>
      <sz val="12"/>
      <color theme="1"/>
      <name val="Arial"/>
      <family val="2"/>
    </font>
    <font>
      <b/>
      <sz val="12"/>
      <color indexed="8"/>
      <name val="Arial"/>
      <family val="2"/>
    </font>
    <font>
      <sz val="12"/>
      <color rgb="FFFF0000"/>
      <name val="Arial"/>
      <family val="2"/>
    </font>
    <font>
      <sz val="11"/>
      <color theme="1"/>
      <name val="Calibri"/>
      <family val="2"/>
      <scheme val="minor"/>
    </font>
  </fonts>
  <fills count="9">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FF66"/>
        <bgColor indexed="64"/>
      </patternFill>
    </fill>
  </fills>
  <borders count="26">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s>
  <cellStyleXfs count="11">
    <xf numFmtId="0" fontId="0" fillId="0" borderId="0"/>
    <xf numFmtId="0" fontId="13" fillId="0" borderId="0"/>
    <xf numFmtId="0" fontId="11" fillId="0" borderId="0"/>
    <xf numFmtId="0" fontId="6" fillId="0" borderId="0"/>
    <xf numFmtId="0" fontId="5" fillId="0" borderId="0"/>
    <xf numFmtId="0" fontId="37" fillId="0" borderId="0" applyNumberFormat="0" applyFill="0" applyBorder="0" applyAlignment="0" applyProtection="0"/>
    <xf numFmtId="0" fontId="13" fillId="0" borderId="0"/>
    <xf numFmtId="0" fontId="4" fillId="0" borderId="0"/>
    <xf numFmtId="0" fontId="1" fillId="0" borderId="0"/>
    <xf numFmtId="0" fontId="42" fillId="0" borderId="0"/>
    <xf numFmtId="0" fontId="13" fillId="0" borderId="0"/>
  </cellStyleXfs>
  <cellXfs count="222">
    <xf numFmtId="0" fontId="0" fillId="0" borderId="0" xfId="0"/>
    <xf numFmtId="0" fontId="8" fillId="2" borderId="1" xfId="0" applyFont="1" applyFill="1" applyBorder="1" applyProtection="1"/>
    <xf numFmtId="0" fontId="8" fillId="2" borderId="0" xfId="0" applyFont="1" applyFill="1" applyBorder="1" applyProtection="1"/>
    <xf numFmtId="0" fontId="11" fillId="2" borderId="2" xfId="0" applyFont="1" applyFill="1" applyBorder="1" applyAlignment="1" applyProtection="1">
      <alignment vertical="center" wrapText="1"/>
    </xf>
    <xf numFmtId="0" fontId="11" fillId="2" borderId="2" xfId="0" applyFont="1" applyFill="1" applyBorder="1" applyAlignment="1" applyProtection="1">
      <alignment vertical="center"/>
    </xf>
    <xf numFmtId="0" fontId="14" fillId="2" borderId="0" xfId="0" applyFont="1" applyFill="1" applyBorder="1" applyProtection="1"/>
    <xf numFmtId="0" fontId="12" fillId="2" borderId="1" xfId="0" applyFont="1" applyFill="1" applyBorder="1" applyProtection="1"/>
    <xf numFmtId="0" fontId="11" fillId="2" borderId="1" xfId="0" applyFont="1" applyFill="1" applyBorder="1" applyProtection="1"/>
    <xf numFmtId="0" fontId="12" fillId="2" borderId="0" xfId="0" applyFont="1" applyFill="1" applyBorder="1" applyProtection="1"/>
    <xf numFmtId="0" fontId="11" fillId="2" borderId="0" xfId="0" applyFont="1" applyFill="1" applyBorder="1" applyProtection="1"/>
    <xf numFmtId="0" fontId="11" fillId="2" borderId="2" xfId="0" applyFont="1" applyFill="1" applyBorder="1" applyProtection="1"/>
    <xf numFmtId="0" fontId="12" fillId="2" borderId="3" xfId="0" applyFont="1" applyFill="1" applyBorder="1" applyAlignment="1" applyProtection="1">
      <alignment vertical="center"/>
    </xf>
    <xf numFmtId="0" fontId="11" fillId="2" borderId="0" xfId="0" applyFont="1" applyFill="1" applyBorder="1" applyAlignment="1" applyProtection="1">
      <alignment horizontal="left" vertical="center" wrapText="1"/>
    </xf>
    <xf numFmtId="0" fontId="11" fillId="2" borderId="0" xfId="0" applyFont="1" applyFill="1" applyBorder="1" applyAlignment="1" applyProtection="1">
      <alignment vertical="center" wrapText="1"/>
    </xf>
    <xf numFmtId="0" fontId="12" fillId="2" borderId="2" xfId="0" applyFont="1" applyFill="1" applyBorder="1" applyAlignment="1" applyProtection="1">
      <alignment vertical="center"/>
    </xf>
    <xf numFmtId="0" fontId="11" fillId="2" borderId="0" xfId="0" applyFont="1" applyFill="1" applyBorder="1" applyAlignment="1" applyProtection="1">
      <alignment horizontal="left" vertical="center"/>
    </xf>
    <xf numFmtId="0" fontId="16" fillId="2" borderId="0" xfId="0" applyFont="1" applyFill="1" applyBorder="1" applyAlignment="1" applyProtection="1">
      <alignment horizontal="left" vertical="center"/>
    </xf>
    <xf numFmtId="0" fontId="0" fillId="2" borderId="0" xfId="0" applyFill="1" applyProtection="1"/>
    <xf numFmtId="0" fontId="10" fillId="2" borderId="0" xfId="0" applyFont="1" applyFill="1" applyProtection="1"/>
    <xf numFmtId="0" fontId="12" fillId="2" borderId="0" xfId="0" applyFont="1" applyFill="1" applyProtection="1"/>
    <xf numFmtId="0" fontId="11" fillId="2" borderId="0" xfId="0" applyFont="1" applyFill="1" applyProtection="1"/>
    <xf numFmtId="0" fontId="13" fillId="2" borderId="0" xfId="0" applyFont="1" applyFill="1" applyProtection="1"/>
    <xf numFmtId="0" fontId="13" fillId="2" borderId="4" xfId="0" applyFont="1" applyFill="1" applyBorder="1" applyProtection="1"/>
    <xf numFmtId="0" fontId="13" fillId="2" borderId="0" xfId="0" applyFont="1" applyFill="1" applyBorder="1" applyProtection="1"/>
    <xf numFmtId="0" fontId="0" fillId="2" borderId="0" xfId="0" applyFill="1" applyAlignment="1" applyProtection="1">
      <alignment vertical="center" wrapText="1"/>
    </xf>
    <xf numFmtId="0" fontId="0" fillId="2" borderId="0" xfId="0" applyFill="1" applyBorder="1" applyAlignment="1" applyProtection="1">
      <alignment vertical="center"/>
    </xf>
    <xf numFmtId="0" fontId="0" fillId="2" borderId="0" xfId="0" applyFill="1" applyAlignment="1" applyProtection="1">
      <alignment vertical="center"/>
    </xf>
    <xf numFmtId="0" fontId="13" fillId="2" borderId="4" xfId="0" applyFont="1" applyFill="1" applyBorder="1" applyAlignment="1" applyProtection="1">
      <alignment horizontal="left" vertical="center"/>
    </xf>
    <xf numFmtId="0" fontId="12" fillId="2" borderId="5" xfId="0" applyFont="1" applyFill="1" applyBorder="1" applyProtection="1"/>
    <xf numFmtId="0" fontId="12" fillId="2" borderId="4" xfId="0" applyFont="1" applyFill="1" applyBorder="1" applyProtection="1"/>
    <xf numFmtId="164" fontId="19" fillId="2" borderId="4" xfId="0" applyNumberFormat="1" applyFont="1" applyFill="1" applyBorder="1" applyAlignment="1" applyProtection="1"/>
    <xf numFmtId="0" fontId="22" fillId="2" borderId="0" xfId="0" applyFont="1" applyFill="1" applyProtection="1"/>
    <xf numFmtId="0" fontId="23" fillId="2" borderId="0" xfId="0" applyFont="1" applyFill="1" applyBorder="1" applyProtection="1"/>
    <xf numFmtId="168" fontId="12" fillId="2" borderId="0" xfId="0" applyNumberFormat="1" applyFont="1" applyFill="1" applyBorder="1" applyAlignment="1" applyProtection="1">
      <alignment horizontal="center"/>
    </xf>
    <xf numFmtId="0" fontId="7" fillId="2" borderId="0" xfId="0" applyFont="1" applyFill="1" applyAlignment="1" applyProtection="1">
      <alignment horizontal="left" vertical="top" wrapText="1"/>
    </xf>
    <xf numFmtId="0" fontId="24" fillId="2" borderId="0" xfId="0" applyFont="1" applyFill="1" applyProtection="1"/>
    <xf numFmtId="0" fontId="24" fillId="2" borderId="0" xfId="0" applyFont="1" applyFill="1" applyBorder="1" applyProtection="1"/>
    <xf numFmtId="0" fontId="24" fillId="2" borderId="2" xfId="0" applyFont="1" applyFill="1" applyBorder="1" applyProtection="1"/>
    <xf numFmtId="0" fontId="24" fillId="2" borderId="4" xfId="0" applyFont="1" applyFill="1" applyBorder="1" applyProtection="1"/>
    <xf numFmtId="0" fontId="15" fillId="2" borderId="0" xfId="0" applyFont="1" applyFill="1" applyProtection="1"/>
    <xf numFmtId="0" fontId="13" fillId="2" borderId="4" xfId="0" applyFont="1" applyFill="1" applyBorder="1"/>
    <xf numFmtId="0" fontId="11" fillId="2" borderId="0" xfId="0" applyFont="1" applyFill="1" applyBorder="1"/>
    <xf numFmtId="167" fontId="12" fillId="2" borderId="0" xfId="0" applyNumberFormat="1" applyFont="1" applyFill="1" applyBorder="1" applyAlignment="1" applyProtection="1">
      <alignment horizontal="center"/>
    </xf>
    <xf numFmtId="167" fontId="11" fillId="2" borderId="0" xfId="0" applyNumberFormat="1" applyFont="1" applyFill="1" applyBorder="1" applyAlignment="1" applyProtection="1"/>
    <xf numFmtId="165" fontId="12" fillId="2" borderId="0" xfId="0" applyNumberFormat="1" applyFont="1" applyFill="1" applyBorder="1" applyAlignment="1" applyProtection="1">
      <alignment horizontal="center"/>
    </xf>
    <xf numFmtId="0" fontId="7" fillId="2" borderId="4" xfId="0" applyFont="1" applyFill="1" applyBorder="1" applyProtection="1"/>
    <xf numFmtId="165" fontId="11" fillId="2" borderId="0" xfId="0" applyNumberFormat="1" applyFont="1" applyFill="1" applyBorder="1" applyAlignment="1" applyProtection="1"/>
    <xf numFmtId="167" fontId="12" fillId="2" borderId="2" xfId="0" applyNumberFormat="1" applyFont="1" applyFill="1" applyBorder="1" applyAlignment="1" applyProtection="1">
      <alignment vertical="center"/>
    </xf>
    <xf numFmtId="0" fontId="27" fillId="2" borderId="4" xfId="0" applyFont="1" applyFill="1" applyBorder="1" applyProtection="1"/>
    <xf numFmtId="0" fontId="13" fillId="2" borderId="4" xfId="0" applyFont="1" applyFill="1" applyBorder="1" applyAlignment="1">
      <alignment horizontal="left" vertical="center"/>
    </xf>
    <xf numFmtId="0" fontId="11" fillId="2" borderId="0" xfId="0" applyFont="1" applyFill="1" applyBorder="1" applyAlignment="1" applyProtection="1">
      <alignment horizontal="right"/>
    </xf>
    <xf numFmtId="0" fontId="17" fillId="2" borderId="0" xfId="0" applyFont="1" applyFill="1" applyBorder="1" applyAlignment="1" applyProtection="1">
      <alignment horizontal="right"/>
    </xf>
    <xf numFmtId="0" fontId="28" fillId="2" borderId="0" xfId="0" applyFont="1" applyFill="1" applyProtection="1"/>
    <xf numFmtId="167" fontId="12" fillId="2" borderId="0" xfId="0" applyNumberFormat="1" applyFont="1" applyFill="1" applyBorder="1" applyAlignment="1" applyProtection="1"/>
    <xf numFmtId="0" fontId="29" fillId="2" borderId="4" xfId="0" applyFont="1" applyFill="1" applyBorder="1" applyProtection="1"/>
    <xf numFmtId="0" fontId="30" fillId="0" borderId="0" xfId="1" applyFont="1" applyProtection="1"/>
    <xf numFmtId="0" fontId="13" fillId="0" borderId="0" xfId="1" applyProtection="1"/>
    <xf numFmtId="0" fontId="13" fillId="0" borderId="0" xfId="1" applyAlignment="1" applyProtection="1">
      <alignment horizontal="center"/>
    </xf>
    <xf numFmtId="0" fontId="31" fillId="0" borderId="0" xfId="1" applyFont="1" applyProtection="1"/>
    <xf numFmtId="0" fontId="32" fillId="0" borderId="0" xfId="1" applyFont="1" applyProtection="1"/>
    <xf numFmtId="0" fontId="30" fillId="0" borderId="0" xfId="1" applyFont="1" applyBorder="1" applyAlignment="1" applyProtection="1">
      <alignment horizontal="center"/>
    </xf>
    <xf numFmtId="166" fontId="13" fillId="0" borderId="0" xfId="1" applyNumberFormat="1" applyAlignment="1" applyProtection="1">
      <alignment horizontal="left"/>
    </xf>
    <xf numFmtId="0" fontId="30" fillId="3" borderId="6" xfId="1" applyFont="1" applyFill="1" applyBorder="1" applyAlignment="1" applyProtection="1">
      <alignment horizontal="center"/>
    </xf>
    <xf numFmtId="0" fontId="30" fillId="0" borderId="0" xfId="1" applyFont="1" applyBorder="1" applyAlignment="1" applyProtection="1"/>
    <xf numFmtId="0" fontId="32" fillId="0" borderId="6" xfId="1" applyFont="1" applyBorder="1" applyAlignment="1" applyProtection="1">
      <alignment horizontal="center"/>
    </xf>
    <xf numFmtId="0" fontId="13" fillId="0" borderId="0" xfId="1" applyBorder="1" applyAlignment="1" applyProtection="1">
      <alignment horizontal="center"/>
    </xf>
    <xf numFmtId="0" fontId="32" fillId="3" borderId="7" xfId="1" applyFont="1" applyFill="1" applyBorder="1" applyAlignment="1" applyProtection="1">
      <alignment horizontal="left" vertical="center"/>
    </xf>
    <xf numFmtId="0" fontId="32" fillId="3" borderId="8" xfId="1" applyFont="1" applyFill="1" applyBorder="1" applyAlignment="1" applyProtection="1">
      <alignment horizontal="left" vertical="center"/>
    </xf>
    <xf numFmtId="0" fontId="32" fillId="3" borderId="9" xfId="1" applyFont="1" applyFill="1" applyBorder="1" applyAlignment="1" applyProtection="1">
      <alignment horizontal="left" vertical="center"/>
    </xf>
    <xf numFmtId="0" fontId="13" fillId="0" borderId="0" xfId="1" applyAlignment="1" applyProtection="1">
      <alignment horizontal="left" vertical="center"/>
    </xf>
    <xf numFmtId="0" fontId="13" fillId="4" borderId="0" xfId="1" applyFill="1" applyAlignment="1" applyProtection="1">
      <alignment vertical="center" wrapText="1"/>
    </xf>
    <xf numFmtId="0" fontId="11" fillId="5" borderId="11" xfId="0" applyFont="1" applyFill="1" applyBorder="1" applyAlignment="1" applyProtection="1">
      <alignment horizontal="right"/>
      <protection locked="0"/>
    </xf>
    <xf numFmtId="2" fontId="21" fillId="2" borderId="0" xfId="0" applyNumberFormat="1" applyFont="1" applyFill="1" applyBorder="1" applyAlignment="1" applyProtection="1"/>
    <xf numFmtId="2" fontId="24" fillId="2" borderId="0" xfId="0" applyNumberFormat="1" applyFont="1" applyFill="1" applyBorder="1" applyAlignment="1" applyProtection="1"/>
    <xf numFmtId="0" fontId="0" fillId="2" borderId="12" xfId="0" applyFill="1" applyBorder="1" applyProtection="1"/>
    <xf numFmtId="0" fontId="0" fillId="2" borderId="0" xfId="0" applyFill="1" applyBorder="1" applyProtection="1"/>
    <xf numFmtId="0" fontId="0" fillId="2" borderId="4" xfId="0" applyFill="1" applyBorder="1" applyProtection="1"/>
    <xf numFmtId="0" fontId="0" fillId="2" borderId="4" xfId="0" applyFill="1" applyBorder="1" applyAlignment="1" applyProtection="1">
      <alignment vertical="center" wrapText="1"/>
    </xf>
    <xf numFmtId="0" fontId="0" fillId="2" borderId="12" xfId="0" applyFill="1" applyBorder="1" applyAlignment="1" applyProtection="1">
      <alignment vertical="center" wrapText="1"/>
    </xf>
    <xf numFmtId="0" fontId="24" fillId="2" borderId="12" xfId="0" applyFont="1" applyFill="1" applyBorder="1" applyProtection="1"/>
    <xf numFmtId="164" fontId="19" fillId="2" borderId="12" xfId="0" applyNumberFormat="1" applyFont="1" applyFill="1" applyBorder="1" applyAlignment="1" applyProtection="1"/>
    <xf numFmtId="167" fontId="12" fillId="2" borderId="10" xfId="0" applyNumberFormat="1" applyFont="1" applyFill="1" applyBorder="1" applyAlignment="1" applyProtection="1">
      <alignment horizontal="center"/>
    </xf>
    <xf numFmtId="165" fontId="12" fillId="2" borderId="10" xfId="0" applyNumberFormat="1" applyFont="1" applyFill="1" applyBorder="1" applyAlignment="1" applyProtection="1">
      <alignment horizontal="center"/>
    </xf>
    <xf numFmtId="0" fontId="32" fillId="3" borderId="13" xfId="1" applyFont="1" applyFill="1" applyBorder="1" applyAlignment="1" applyProtection="1">
      <alignment horizontal="left" vertical="center"/>
    </xf>
    <xf numFmtId="0" fontId="0" fillId="2" borderId="0" xfId="0" applyNumberFormat="1" applyFill="1" applyProtection="1"/>
    <xf numFmtId="0" fontId="0" fillId="2" borderId="2" xfId="0" applyFill="1" applyBorder="1" applyProtection="1"/>
    <xf numFmtId="0" fontId="9" fillId="2" borderId="4" xfId="0" applyFont="1" applyFill="1" applyBorder="1" applyAlignment="1" applyProtection="1">
      <alignment vertical="top" wrapText="1"/>
    </xf>
    <xf numFmtId="0" fontId="8" fillId="2" borderId="4" xfId="0" applyFont="1" applyFill="1" applyBorder="1" applyProtection="1"/>
    <xf numFmtId="0" fontId="24" fillId="2" borderId="3" xfId="0" applyFont="1" applyFill="1" applyBorder="1" applyProtection="1"/>
    <xf numFmtId="0" fontId="13" fillId="0" borderId="0" xfId="0" applyFont="1" applyProtection="1"/>
    <xf numFmtId="0" fontId="25" fillId="2" borderId="2" xfId="0" applyFont="1" applyFill="1" applyBorder="1" applyAlignment="1" applyProtection="1">
      <alignment horizontal="right"/>
    </xf>
    <xf numFmtId="0" fontId="11" fillId="0" borderId="11" xfId="0" applyFont="1" applyFill="1" applyBorder="1" applyAlignment="1" applyProtection="1">
      <alignment horizontal="right"/>
    </xf>
    <xf numFmtId="167" fontId="12" fillId="6" borderId="6" xfId="0" applyNumberFormat="1" applyFont="1" applyFill="1" applyBorder="1" applyAlignment="1" applyProtection="1">
      <alignment horizontal="center"/>
    </xf>
    <xf numFmtId="167" fontId="12" fillId="7" borderId="7" xfId="0" applyNumberFormat="1" applyFont="1" applyFill="1" applyBorder="1" applyAlignment="1" applyProtection="1">
      <alignment horizontal="center"/>
    </xf>
    <xf numFmtId="0" fontId="26" fillId="5" borderId="2" xfId="0" applyFont="1" applyFill="1" applyBorder="1" applyAlignment="1" applyProtection="1">
      <alignment horizontal="left" vertical="center" wrapText="1"/>
      <protection locked="0"/>
    </xf>
    <xf numFmtId="0" fontId="33" fillId="0" borderId="0" xfId="0" applyFont="1"/>
    <xf numFmtId="166" fontId="32" fillId="6" borderId="6" xfId="1" applyNumberFormat="1" applyFont="1" applyFill="1" applyBorder="1" applyAlignment="1" applyProtection="1">
      <alignment horizontal="center"/>
    </xf>
    <xf numFmtId="169" fontId="32" fillId="6" borderId="6" xfId="1" applyNumberFormat="1" applyFont="1" applyFill="1" applyBorder="1" applyAlignment="1" applyProtection="1">
      <alignment horizontal="right"/>
    </xf>
    <xf numFmtId="169" fontId="32" fillId="6" borderId="14" xfId="1" applyNumberFormat="1" applyFont="1" applyFill="1" applyBorder="1" applyAlignment="1" applyProtection="1">
      <alignment horizontal="right"/>
    </xf>
    <xf numFmtId="0" fontId="32" fillId="6" borderId="6" xfId="1" applyFont="1" applyFill="1" applyBorder="1" applyAlignment="1" applyProtection="1">
      <alignment horizontal="right" vertical="center" wrapText="1"/>
    </xf>
    <xf numFmtId="0" fontId="28" fillId="2" borderId="10" xfId="0" applyFont="1" applyFill="1" applyBorder="1" applyAlignment="1" applyProtection="1">
      <alignment horizontal="right"/>
    </xf>
    <xf numFmtId="0" fontId="13" fillId="2" borderId="10" xfId="0" applyFont="1" applyFill="1" applyBorder="1" applyAlignment="1" applyProtection="1">
      <alignment horizontal="right"/>
    </xf>
    <xf numFmtId="166" fontId="28" fillId="2" borderId="10" xfId="0" applyNumberFormat="1" applyFont="1" applyFill="1" applyBorder="1" applyAlignment="1" applyProtection="1">
      <alignment horizontal="right"/>
    </xf>
    <xf numFmtId="0" fontId="12" fillId="2" borderId="4" xfId="0" applyFont="1" applyFill="1" applyBorder="1"/>
    <xf numFmtId="0" fontId="26" fillId="5" borderId="15" xfId="0" applyFont="1" applyFill="1" applyBorder="1" applyAlignment="1" applyProtection="1">
      <alignment horizontal="left" vertical="center" wrapText="1"/>
      <protection locked="0"/>
    </xf>
    <xf numFmtId="0" fontId="7" fillId="2" borderId="0" xfId="0" applyFont="1" applyFill="1" applyBorder="1" applyAlignment="1" applyProtection="1">
      <alignment horizontal="left" vertical="top" wrapText="1"/>
    </xf>
    <xf numFmtId="0" fontId="10" fillId="2" borderId="0" xfId="0" applyFont="1" applyFill="1" applyBorder="1" applyProtection="1"/>
    <xf numFmtId="0" fontId="7" fillId="2" borderId="0" xfId="0" applyFont="1" applyFill="1" applyBorder="1" applyAlignment="1" applyProtection="1">
      <alignment vertical="center" wrapText="1"/>
    </xf>
    <xf numFmtId="0" fontId="22" fillId="2" borderId="0" xfId="0" applyFont="1" applyFill="1" applyBorder="1" applyProtection="1"/>
    <xf numFmtId="0" fontId="28" fillId="2" borderId="0" xfId="0" applyFont="1" applyFill="1" applyBorder="1" applyProtection="1"/>
    <xf numFmtId="0" fontId="13" fillId="0" borderId="0" xfId="0" applyFont="1" applyBorder="1" applyProtection="1"/>
    <xf numFmtId="0" fontId="13" fillId="0" borderId="0" xfId="0" applyFont="1" applyBorder="1" applyAlignment="1">
      <alignment horizontal="right"/>
    </xf>
    <xf numFmtId="0" fontId="15" fillId="2" borderId="0" xfId="0" applyFont="1" applyFill="1" applyBorder="1" applyProtection="1"/>
    <xf numFmtId="0" fontId="24" fillId="2" borderId="16" xfId="0" applyFont="1" applyFill="1" applyBorder="1" applyProtection="1"/>
    <xf numFmtId="167" fontId="12" fillId="2" borderId="11" xfId="0" applyNumberFormat="1" applyFont="1" applyFill="1" applyBorder="1" applyAlignment="1" applyProtection="1">
      <alignment horizontal="right"/>
    </xf>
    <xf numFmtId="167" fontId="12" fillId="2" borderId="10" xfId="0" applyNumberFormat="1" applyFont="1" applyFill="1" applyBorder="1" applyAlignment="1" applyProtection="1">
      <alignment horizontal="right" vertical="center"/>
    </xf>
    <xf numFmtId="167" fontId="12" fillId="2" borderId="10" xfId="0" applyNumberFormat="1" applyFont="1" applyFill="1" applyBorder="1" applyAlignment="1" applyProtection="1">
      <alignment horizontal="right"/>
    </xf>
    <xf numFmtId="0" fontId="13" fillId="2" borderId="11" xfId="0" applyFont="1" applyFill="1" applyBorder="1" applyAlignment="1" applyProtection="1">
      <alignment horizontal="right"/>
    </xf>
    <xf numFmtId="0" fontId="11" fillId="2" borderId="11" xfId="0" applyFont="1" applyFill="1" applyBorder="1" applyAlignment="1" applyProtection="1">
      <alignment horizontal="right"/>
    </xf>
    <xf numFmtId="165" fontId="12" fillId="2" borderId="10" xfId="0" applyNumberFormat="1" applyFont="1" applyFill="1" applyBorder="1" applyAlignment="1" applyProtection="1">
      <alignment horizontal="right"/>
    </xf>
    <xf numFmtId="165" fontId="12" fillId="2" borderId="11" xfId="0" applyNumberFormat="1" applyFont="1" applyFill="1" applyBorder="1" applyAlignment="1" applyProtection="1">
      <alignment horizontal="right"/>
    </xf>
    <xf numFmtId="0" fontId="11" fillId="5" borderId="11" xfId="0" applyFont="1" applyFill="1" applyBorder="1" applyAlignment="1" applyProtection="1">
      <alignment horizontal="center"/>
      <protection locked="0"/>
    </xf>
    <xf numFmtId="0" fontId="0" fillId="2" borderId="20" xfId="0" applyFill="1" applyBorder="1" applyProtection="1"/>
    <xf numFmtId="0" fontId="0" fillId="2" borderId="0" xfId="0" applyFill="1" applyBorder="1" applyAlignment="1" applyProtection="1">
      <alignment vertical="center" wrapText="1"/>
    </xf>
    <xf numFmtId="164" fontId="19" fillId="2" borderId="0" xfId="0" applyNumberFormat="1" applyFont="1" applyFill="1" applyBorder="1" applyAlignment="1" applyProtection="1"/>
    <xf numFmtId="167" fontId="12" fillId="6" borderId="22" xfId="0" applyNumberFormat="1" applyFont="1" applyFill="1" applyBorder="1" applyAlignment="1" applyProtection="1">
      <alignment horizontal="center"/>
    </xf>
    <xf numFmtId="0" fontId="7" fillId="2" borderId="20" xfId="0" applyFont="1" applyFill="1" applyBorder="1" applyAlignment="1" applyProtection="1">
      <alignment horizontal="left" vertical="top" wrapText="1"/>
    </xf>
    <xf numFmtId="0" fontId="11" fillId="2" borderId="20" xfId="0" applyFont="1" applyFill="1" applyBorder="1" applyProtection="1"/>
    <xf numFmtId="0" fontId="24" fillId="2" borderId="17" xfId="0" applyFont="1" applyFill="1" applyBorder="1" applyProtection="1"/>
    <xf numFmtId="0" fontId="24" fillId="2" borderId="20" xfId="0" applyFont="1" applyFill="1" applyBorder="1" applyProtection="1"/>
    <xf numFmtId="0" fontId="11" fillId="5" borderId="10" xfId="0" applyFont="1" applyFill="1" applyBorder="1" applyAlignment="1" applyProtection="1">
      <alignment horizontal="right"/>
      <protection locked="0"/>
    </xf>
    <xf numFmtId="0" fontId="11" fillId="0" borderId="10" xfId="0" applyFont="1" applyFill="1" applyBorder="1" applyAlignment="1" applyProtection="1">
      <alignment horizontal="right"/>
    </xf>
    <xf numFmtId="167" fontId="12" fillId="2" borderId="20" xfId="0" applyNumberFormat="1" applyFont="1" applyFill="1" applyBorder="1" applyAlignment="1" applyProtection="1">
      <alignment horizontal="center"/>
    </xf>
    <xf numFmtId="0" fontId="11" fillId="2" borderId="19" xfId="0" applyFont="1" applyFill="1" applyBorder="1" applyProtection="1"/>
    <xf numFmtId="0" fontId="11" fillId="5" borderId="10" xfId="0" applyFont="1" applyFill="1" applyBorder="1" applyAlignment="1" applyProtection="1">
      <alignment horizontal="center"/>
      <protection locked="0"/>
    </xf>
    <xf numFmtId="2" fontId="21" fillId="2" borderId="20" xfId="0" applyNumberFormat="1" applyFont="1" applyFill="1" applyBorder="1" applyAlignment="1" applyProtection="1"/>
    <xf numFmtId="2" fontId="24" fillId="2" borderId="20" xfId="0" applyNumberFormat="1" applyFont="1" applyFill="1" applyBorder="1" applyAlignment="1" applyProtection="1"/>
    <xf numFmtId="0" fontId="11" fillId="2" borderId="10" xfId="0" applyFont="1" applyFill="1" applyBorder="1" applyAlignment="1" applyProtection="1">
      <alignment horizontal="right"/>
    </xf>
    <xf numFmtId="165" fontId="12" fillId="2" borderId="20" xfId="0" applyNumberFormat="1" applyFont="1" applyFill="1" applyBorder="1" applyAlignment="1" applyProtection="1">
      <alignment horizontal="center"/>
    </xf>
    <xf numFmtId="0" fontId="12" fillId="0" borderId="5" xfId="0" applyFont="1" applyFill="1" applyBorder="1" applyProtection="1"/>
    <xf numFmtId="0" fontId="13" fillId="0" borderId="0" xfId="0" applyFont="1" applyFill="1" applyBorder="1" applyProtection="1"/>
    <xf numFmtId="0" fontId="8" fillId="0" borderId="1" xfId="0" applyFont="1" applyFill="1" applyBorder="1" applyProtection="1"/>
    <xf numFmtId="0" fontId="12" fillId="0" borderId="1" xfId="0" applyFont="1" applyFill="1" applyBorder="1" applyProtection="1"/>
    <xf numFmtId="0" fontId="11" fillId="0" borderId="1" xfId="0" applyFont="1" applyFill="1" applyBorder="1" applyProtection="1"/>
    <xf numFmtId="0" fontId="29" fillId="0" borderId="4" xfId="0" applyFont="1" applyFill="1" applyBorder="1" applyProtection="1"/>
    <xf numFmtId="0" fontId="8" fillId="0" borderId="0" xfId="0" applyFont="1" applyFill="1" applyBorder="1" applyProtection="1"/>
    <xf numFmtId="0" fontId="12" fillId="0" borderId="0" xfId="0" applyFont="1" applyFill="1" applyBorder="1" applyProtection="1"/>
    <xf numFmtId="0" fontId="11" fillId="0" borderId="0" xfId="0" applyFont="1" applyFill="1" applyBorder="1" applyProtection="1"/>
    <xf numFmtId="0" fontId="13" fillId="0" borderId="4" xfId="0" applyFont="1" applyFill="1" applyBorder="1" applyProtection="1"/>
    <xf numFmtId="0" fontId="0" fillId="0" borderId="0" xfId="0" applyFill="1" applyBorder="1" applyProtection="1"/>
    <xf numFmtId="0" fontId="11" fillId="0" borderId="0" xfId="0" applyFont="1" applyFill="1" applyBorder="1" applyAlignment="1" applyProtection="1">
      <alignment horizontal="right"/>
    </xf>
    <xf numFmtId="0" fontId="17" fillId="0" borderId="0" xfId="0" applyFont="1" applyFill="1" applyBorder="1" applyAlignment="1" applyProtection="1">
      <alignment horizontal="right"/>
    </xf>
    <xf numFmtId="0" fontId="12" fillId="0" borderId="3" xfId="0" applyFont="1" applyFill="1" applyBorder="1" applyProtection="1"/>
    <xf numFmtId="0" fontId="12" fillId="0" borderId="2" xfId="0" applyFont="1" applyFill="1" applyBorder="1" applyProtection="1"/>
    <xf numFmtId="0" fontId="14" fillId="0" borderId="2" xfId="0" applyFont="1" applyFill="1" applyBorder="1" applyProtection="1"/>
    <xf numFmtId="0" fontId="11" fillId="0" borderId="2" xfId="0" applyFont="1" applyFill="1" applyBorder="1" applyProtection="1"/>
    <xf numFmtId="165" fontId="12" fillId="0" borderId="2" xfId="0" applyNumberFormat="1" applyFont="1" applyFill="1" applyBorder="1" applyAlignment="1" applyProtection="1">
      <alignment horizontal="center"/>
    </xf>
    <xf numFmtId="0" fontId="24" fillId="2" borderId="11" xfId="0" applyFont="1" applyFill="1" applyBorder="1" applyProtection="1"/>
    <xf numFmtId="0" fontId="12" fillId="0" borderId="4" xfId="0" applyFont="1" applyFill="1" applyBorder="1" applyProtection="1"/>
    <xf numFmtId="0" fontId="28" fillId="0" borderId="4" xfId="0" applyFont="1" applyFill="1" applyBorder="1" applyProtection="1"/>
    <xf numFmtId="0" fontId="40" fillId="8" borderId="10" xfId="0" applyFont="1" applyFill="1" applyBorder="1" applyAlignment="1" applyProtection="1">
      <alignment horizontal="center" vertical="center"/>
      <protection locked="0"/>
    </xf>
    <xf numFmtId="0" fontId="4" fillId="0" borderId="0" xfId="7"/>
    <xf numFmtId="0" fontId="34" fillId="0" borderId="0" xfId="1" applyFont="1"/>
    <xf numFmtId="0" fontId="41" fillId="0" borderId="0" xfId="1" applyFont="1"/>
    <xf numFmtId="0" fontId="39" fillId="0" borderId="0" xfId="7" applyFont="1"/>
    <xf numFmtId="0" fontId="40" fillId="0" borderId="0" xfId="0" applyFont="1" applyAlignment="1">
      <alignment horizontal="left"/>
    </xf>
    <xf numFmtId="0" fontId="40" fillId="0" borderId="0" xfId="0" applyFont="1" applyAlignment="1">
      <alignment horizontal="center"/>
    </xf>
    <xf numFmtId="0" fontId="38" fillId="0" borderId="0" xfId="0" applyFont="1"/>
    <xf numFmtId="0" fontId="38" fillId="0" borderId="0" xfId="0" applyFont="1" applyAlignment="1">
      <alignment horizontal="center"/>
    </xf>
    <xf numFmtId="0" fontId="13" fillId="0" borderId="0" xfId="0" applyFont="1"/>
    <xf numFmtId="0" fontId="3" fillId="0" borderId="0" xfId="7" applyFont="1"/>
    <xf numFmtId="0" fontId="30" fillId="0" borderId="0" xfId="1" applyFont="1" applyFill="1" applyBorder="1" applyAlignment="1" applyProtection="1">
      <alignment horizontal="center"/>
    </xf>
    <xf numFmtId="2" fontId="0" fillId="0" borderId="0" xfId="0" applyNumberFormat="1"/>
    <xf numFmtId="0" fontId="2" fillId="0" borderId="0" xfId="7" applyFont="1"/>
    <xf numFmtId="0" fontId="25" fillId="2" borderId="0" xfId="0" applyFont="1" applyFill="1" applyBorder="1" applyAlignment="1" applyProtection="1">
      <alignment horizontal="right"/>
    </xf>
    <xf numFmtId="0" fontId="14" fillId="0" borderId="0" xfId="0" applyFont="1" applyFill="1" applyBorder="1" applyProtection="1"/>
    <xf numFmtId="165" fontId="12" fillId="0" borderId="0" xfId="0" applyNumberFormat="1" applyFont="1" applyFill="1" applyBorder="1" applyAlignment="1" applyProtection="1">
      <alignment horizontal="center"/>
    </xf>
    <xf numFmtId="167" fontId="12" fillId="0" borderId="0" xfId="0" applyNumberFormat="1" applyFont="1" applyFill="1" applyBorder="1" applyAlignment="1" applyProtection="1">
      <alignment horizontal="center"/>
    </xf>
    <xf numFmtId="165" fontId="12" fillId="2" borderId="23" xfId="0" applyNumberFormat="1" applyFont="1" applyFill="1" applyBorder="1" applyAlignment="1" applyProtection="1">
      <alignment horizontal="right"/>
    </xf>
    <xf numFmtId="167" fontId="12" fillId="7" borderId="24" xfId="0" applyNumberFormat="1" applyFont="1" applyFill="1" applyBorder="1" applyAlignment="1" applyProtection="1">
      <alignment horizontal="center"/>
    </xf>
    <xf numFmtId="165" fontId="12" fillId="0" borderId="0" xfId="0" applyNumberFormat="1" applyFont="1" applyFill="1" applyBorder="1" applyAlignment="1" applyProtection="1">
      <alignment horizontal="right"/>
    </xf>
    <xf numFmtId="167" fontId="12" fillId="7" borderId="25" xfId="0" applyNumberFormat="1" applyFont="1" applyFill="1" applyBorder="1" applyAlignment="1" applyProtection="1">
      <alignment horizontal="center"/>
    </xf>
    <xf numFmtId="0" fontId="24" fillId="2" borderId="1" xfId="0" applyFont="1" applyFill="1" applyBorder="1" applyProtection="1"/>
    <xf numFmtId="0" fontId="8" fillId="2" borderId="5" xfId="0" applyFont="1" applyFill="1" applyBorder="1" applyAlignment="1" applyProtection="1">
      <alignment horizontal="center" vertical="center" wrapText="1"/>
    </xf>
    <xf numFmtId="0" fontId="8" fillId="2" borderId="19" xfId="0" applyFont="1" applyFill="1" applyBorder="1" applyAlignment="1" applyProtection="1">
      <alignment horizontal="center" vertical="center" wrapText="1"/>
    </xf>
    <xf numFmtId="0" fontId="8" fillId="2" borderId="4" xfId="0" applyFont="1" applyFill="1" applyBorder="1" applyAlignment="1" applyProtection="1">
      <alignment horizontal="center" vertical="center" wrapText="1"/>
    </xf>
    <xf numFmtId="0" fontId="8" fillId="2" borderId="20"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xf>
    <xf numFmtId="0" fontId="8" fillId="2" borderId="17" xfId="0" applyFont="1" applyFill="1" applyBorder="1" applyAlignment="1" applyProtection="1">
      <alignment horizontal="center" vertical="center" wrapText="1"/>
    </xf>
    <xf numFmtId="0" fontId="7" fillId="6" borderId="20" xfId="0" applyFont="1" applyFill="1" applyBorder="1" applyAlignment="1" applyProtection="1">
      <alignment horizontal="center" vertical="center" wrapText="1"/>
    </xf>
    <xf numFmtId="0" fontId="7" fillId="6" borderId="17" xfId="0" applyFont="1" applyFill="1" applyBorder="1" applyAlignment="1" applyProtection="1">
      <alignment horizontal="center" vertical="center" wrapText="1"/>
    </xf>
    <xf numFmtId="0" fontId="7" fillId="7" borderId="12" xfId="0" applyFont="1" applyFill="1" applyBorder="1" applyAlignment="1" applyProtection="1">
      <alignment horizontal="center" vertical="center" wrapText="1"/>
    </xf>
    <xf numFmtId="0" fontId="7" fillId="7" borderId="16" xfId="0" applyFont="1" applyFill="1" applyBorder="1" applyAlignment="1" applyProtection="1">
      <alignment horizontal="center" vertical="center" wrapText="1"/>
    </xf>
    <xf numFmtId="164" fontId="20" fillId="2" borderId="0" xfId="0" applyNumberFormat="1" applyFont="1" applyFill="1" applyBorder="1" applyAlignment="1" applyProtection="1">
      <alignment horizontal="center"/>
    </xf>
    <xf numFmtId="164" fontId="20" fillId="2" borderId="20" xfId="0" applyNumberFormat="1" applyFont="1" applyFill="1" applyBorder="1" applyAlignment="1" applyProtection="1">
      <alignment horizontal="center"/>
    </xf>
    <xf numFmtId="0" fontId="26" fillId="0" borderId="2" xfId="0" applyFont="1" applyFill="1" applyBorder="1" applyAlignment="1" applyProtection="1">
      <alignment horizontal="left" vertical="center" wrapText="1"/>
    </xf>
    <xf numFmtId="0" fontId="26" fillId="0" borderId="17" xfId="0" applyFont="1" applyFill="1" applyBorder="1" applyAlignment="1" applyProtection="1">
      <alignment horizontal="left" vertical="center" wrapText="1"/>
    </xf>
    <xf numFmtId="0" fontId="9" fillId="2" borderId="12" xfId="0" applyFont="1" applyFill="1" applyBorder="1" applyAlignment="1" applyProtection="1"/>
    <xf numFmtId="0" fontId="0" fillId="0" borderId="12" xfId="0" applyBorder="1" applyAlignment="1"/>
    <xf numFmtId="0" fontId="0" fillId="0" borderId="16" xfId="0" applyBorder="1" applyAlignment="1"/>
    <xf numFmtId="0" fontId="7" fillId="2" borderId="11" xfId="0" applyFont="1" applyFill="1" applyBorder="1" applyAlignment="1" applyProtection="1">
      <alignment horizontal="right" vertical="center"/>
    </xf>
    <xf numFmtId="0" fontId="7" fillId="2" borderId="15" xfId="0" applyFont="1" applyFill="1" applyBorder="1" applyAlignment="1" applyProtection="1">
      <alignment horizontal="right" vertical="center"/>
    </xf>
    <xf numFmtId="0" fontId="26" fillId="0" borderId="15" xfId="0" applyFont="1" applyFill="1" applyBorder="1" applyAlignment="1" applyProtection="1">
      <alignment horizontal="left" vertical="center" wrapText="1"/>
    </xf>
    <xf numFmtId="0" fontId="26" fillId="0" borderId="18" xfId="0" applyFont="1" applyFill="1" applyBorder="1" applyAlignment="1" applyProtection="1">
      <alignment horizontal="left" vertical="center" wrapText="1"/>
    </xf>
    <xf numFmtId="0" fontId="7" fillId="2" borderId="3" xfId="0" applyFont="1" applyFill="1" applyBorder="1" applyAlignment="1" applyProtection="1">
      <alignment horizontal="right" vertical="center" wrapText="1"/>
    </xf>
    <xf numFmtId="0" fontId="7" fillId="2" borderId="2" xfId="0" applyFont="1" applyFill="1" applyBorder="1" applyAlignment="1" applyProtection="1">
      <alignment horizontal="right" vertical="center" wrapText="1"/>
    </xf>
    <xf numFmtId="0" fontId="37" fillId="0" borderId="0" xfId="5" applyFill="1" applyAlignment="1" applyProtection="1">
      <alignment horizontal="center" vertical="center"/>
      <protection locked="0"/>
    </xf>
    <xf numFmtId="0" fontId="0" fillId="2" borderId="0" xfId="0" applyFill="1" applyBorder="1" applyAlignment="1" applyProtection="1"/>
    <xf numFmtId="0" fontId="0" fillId="0" borderId="0" xfId="0" applyAlignment="1"/>
    <xf numFmtId="0" fontId="26" fillId="6" borderId="12" xfId="0" applyFont="1" applyFill="1" applyBorder="1" applyAlignment="1" applyProtection="1">
      <alignment horizontal="center" vertical="center" wrapText="1"/>
    </xf>
    <xf numFmtId="0" fontId="26" fillId="6" borderId="16" xfId="0" applyFont="1" applyFill="1" applyBorder="1" applyAlignment="1" applyProtection="1">
      <alignment horizontal="center" vertical="center" wrapText="1"/>
    </xf>
    <xf numFmtId="0" fontId="26" fillId="7" borderId="12" xfId="0" applyFont="1" applyFill="1" applyBorder="1" applyAlignment="1" applyProtection="1">
      <alignment horizontal="center" vertical="center" wrapText="1"/>
    </xf>
    <xf numFmtId="0" fontId="26" fillId="7" borderId="16" xfId="0" applyFont="1" applyFill="1" applyBorder="1" applyAlignment="1" applyProtection="1">
      <alignment horizontal="center" vertical="center" wrapText="1"/>
    </xf>
    <xf numFmtId="0" fontId="7" fillId="2" borderId="11" xfId="0" applyFont="1" applyFill="1" applyBorder="1" applyAlignment="1" applyProtection="1">
      <alignment horizontal="right" vertical="center" wrapText="1"/>
    </xf>
    <xf numFmtId="0" fontId="7" fillId="2" borderId="15" xfId="0" applyFont="1" applyFill="1" applyBorder="1" applyAlignment="1" applyProtection="1">
      <alignment horizontal="right" vertical="center" wrapText="1"/>
    </xf>
    <xf numFmtId="0" fontId="37" fillId="0" borderId="15" xfId="5" applyFill="1" applyBorder="1" applyAlignment="1" applyProtection="1">
      <alignment horizontal="center" vertical="center"/>
      <protection locked="0"/>
    </xf>
    <xf numFmtId="0" fontId="37" fillId="0" borderId="18" xfId="5" applyFill="1" applyBorder="1" applyAlignment="1" applyProtection="1">
      <alignment horizontal="center" vertical="center"/>
      <protection locked="0"/>
    </xf>
    <xf numFmtId="0" fontId="8" fillId="2" borderId="3" xfId="0" applyFont="1" applyFill="1" applyBorder="1" applyAlignment="1" applyProtection="1">
      <alignment horizontal="center" vertical="center" wrapText="1"/>
    </xf>
    <xf numFmtId="0" fontId="7" fillId="6" borderId="12" xfId="0" applyFont="1" applyFill="1" applyBorder="1" applyAlignment="1" applyProtection="1">
      <alignment horizontal="center" vertical="center" wrapText="1"/>
    </xf>
    <xf numFmtId="0" fontId="7" fillId="6" borderId="16" xfId="0" applyFont="1" applyFill="1" applyBorder="1" applyAlignment="1" applyProtection="1">
      <alignment horizontal="center" vertical="center" wrapText="1"/>
    </xf>
    <xf numFmtId="0" fontId="27" fillId="6" borderId="21" xfId="1" applyFont="1" applyFill="1" applyBorder="1" applyAlignment="1" applyProtection="1">
      <alignment horizontal="center" vertical="center"/>
    </xf>
    <xf numFmtId="0" fontId="27" fillId="6" borderId="22" xfId="1" applyFont="1" applyFill="1" applyBorder="1" applyAlignment="1" applyProtection="1">
      <alignment horizontal="center" vertical="center"/>
    </xf>
  </cellXfs>
  <cellStyles count="11">
    <cellStyle name="Link" xfId="5" builtinId="8"/>
    <cellStyle name="Standard" xfId="0" builtinId="0"/>
    <cellStyle name="Standard 2" xfId="1" xr:uid="{00000000-0005-0000-0000-000002000000}"/>
    <cellStyle name="Standard 2 2" xfId="6" xr:uid="{00000000-0005-0000-0000-000003000000}"/>
    <cellStyle name="Standard 2 3" xfId="8" xr:uid="{E1E04514-F16F-47B8-8D05-72F563601819}"/>
    <cellStyle name="Standard 3" xfId="3" xr:uid="{00000000-0005-0000-0000-000004000000}"/>
    <cellStyle name="Standard 3 2" xfId="10" xr:uid="{D8F08DCF-B73B-45EC-B26A-355E45656473}"/>
    <cellStyle name="Standard 4" xfId="4" xr:uid="{00000000-0005-0000-0000-000005000000}"/>
    <cellStyle name="Standard 4 2" xfId="7" xr:uid="{72074C91-27B7-4F9E-A1CD-1C3FE1F13139}"/>
    <cellStyle name="Standard 5" xfId="2" xr:uid="{00000000-0005-0000-0000-000006000000}"/>
    <cellStyle name="Standard 6" xfId="9" xr:uid="{D8253298-952A-42E3-BEE1-1BC6C2AC2513}"/>
  </cellStyles>
  <dxfs count="4">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7</xdr:col>
      <xdr:colOff>76200</xdr:colOff>
      <xdr:row>131</xdr:row>
      <xdr:rowOff>152400</xdr:rowOff>
    </xdr:from>
    <xdr:to>
      <xdr:col>8</xdr:col>
      <xdr:colOff>0</xdr:colOff>
      <xdr:row>131</xdr:row>
      <xdr:rowOff>152400</xdr:rowOff>
    </xdr:to>
    <xdr:sp macro="" textlink="">
      <xdr:nvSpPr>
        <xdr:cNvPr id="45544" name="Line 16">
          <a:extLst>
            <a:ext uri="{FF2B5EF4-FFF2-40B4-BE49-F238E27FC236}">
              <a16:creationId xmlns:a16="http://schemas.microsoft.com/office/drawing/2014/main" id="{00000000-0008-0000-0000-0000E8B10000}"/>
            </a:ext>
          </a:extLst>
        </xdr:cNvPr>
        <xdr:cNvSpPr>
          <a:spLocks noChangeShapeType="1"/>
        </xdr:cNvSpPr>
      </xdr:nvSpPr>
      <xdr:spPr bwMode="auto">
        <a:xfrm>
          <a:off x="6486525" y="21202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130</xdr:row>
      <xdr:rowOff>152400</xdr:rowOff>
    </xdr:from>
    <xdr:to>
      <xdr:col>8</xdr:col>
      <xdr:colOff>0</xdr:colOff>
      <xdr:row>130</xdr:row>
      <xdr:rowOff>152400</xdr:rowOff>
    </xdr:to>
    <xdr:sp macro="" textlink="">
      <xdr:nvSpPr>
        <xdr:cNvPr id="45545" name="Line 17">
          <a:extLst>
            <a:ext uri="{FF2B5EF4-FFF2-40B4-BE49-F238E27FC236}">
              <a16:creationId xmlns:a16="http://schemas.microsoft.com/office/drawing/2014/main" id="{00000000-0008-0000-0000-0000E9B10000}"/>
            </a:ext>
          </a:extLst>
        </xdr:cNvPr>
        <xdr:cNvSpPr>
          <a:spLocks noChangeShapeType="1"/>
        </xdr:cNvSpPr>
      </xdr:nvSpPr>
      <xdr:spPr bwMode="auto">
        <a:xfrm>
          <a:off x="6486525" y="21021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72</xdr:row>
      <xdr:rowOff>161925</xdr:rowOff>
    </xdr:from>
    <xdr:to>
      <xdr:col>6</xdr:col>
      <xdr:colOff>828675</xdr:colOff>
      <xdr:row>72</xdr:row>
      <xdr:rowOff>161925</xdr:rowOff>
    </xdr:to>
    <xdr:sp macro="" textlink="">
      <xdr:nvSpPr>
        <xdr:cNvPr id="45546" name="Line 18">
          <a:extLst>
            <a:ext uri="{FF2B5EF4-FFF2-40B4-BE49-F238E27FC236}">
              <a16:creationId xmlns:a16="http://schemas.microsoft.com/office/drawing/2014/main" id="{00000000-0008-0000-0000-0000EAB10000}"/>
            </a:ext>
          </a:extLst>
        </xdr:cNvPr>
        <xdr:cNvSpPr>
          <a:spLocks noChangeShapeType="1"/>
        </xdr:cNvSpPr>
      </xdr:nvSpPr>
      <xdr:spPr bwMode="auto">
        <a:xfrm>
          <a:off x="4219575" y="106775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72</xdr:row>
      <xdr:rowOff>161925</xdr:rowOff>
    </xdr:from>
    <xdr:to>
      <xdr:col>0</xdr:col>
      <xdr:colOff>1866900</xdr:colOff>
      <xdr:row>72</xdr:row>
      <xdr:rowOff>161925</xdr:rowOff>
    </xdr:to>
    <xdr:sp macro="" textlink="">
      <xdr:nvSpPr>
        <xdr:cNvPr id="45547" name="Line 21">
          <a:extLst>
            <a:ext uri="{FF2B5EF4-FFF2-40B4-BE49-F238E27FC236}">
              <a16:creationId xmlns:a16="http://schemas.microsoft.com/office/drawing/2014/main" id="{00000000-0008-0000-0000-0000EBB10000}"/>
            </a:ext>
          </a:extLst>
        </xdr:cNvPr>
        <xdr:cNvSpPr>
          <a:spLocks noChangeShapeType="1"/>
        </xdr:cNvSpPr>
      </xdr:nvSpPr>
      <xdr:spPr bwMode="auto">
        <a:xfrm>
          <a:off x="561975" y="106775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75</xdr:row>
      <xdr:rowOff>0</xdr:rowOff>
    </xdr:from>
    <xdr:to>
      <xdr:col>0</xdr:col>
      <xdr:colOff>1866900</xdr:colOff>
      <xdr:row>75</xdr:row>
      <xdr:rowOff>0</xdr:rowOff>
    </xdr:to>
    <xdr:sp macro="" textlink="">
      <xdr:nvSpPr>
        <xdr:cNvPr id="45548" name="Line 22">
          <a:extLst>
            <a:ext uri="{FF2B5EF4-FFF2-40B4-BE49-F238E27FC236}">
              <a16:creationId xmlns:a16="http://schemas.microsoft.com/office/drawing/2014/main" id="{00000000-0008-0000-0000-0000ECB10000}"/>
            </a:ext>
          </a:extLst>
        </xdr:cNvPr>
        <xdr:cNvSpPr>
          <a:spLocks noChangeShapeType="1"/>
        </xdr:cNvSpPr>
      </xdr:nvSpPr>
      <xdr:spPr bwMode="auto">
        <a:xfrm>
          <a:off x="561975" y="110299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76</xdr:row>
      <xdr:rowOff>161925</xdr:rowOff>
    </xdr:from>
    <xdr:to>
      <xdr:col>0</xdr:col>
      <xdr:colOff>1857375</xdr:colOff>
      <xdr:row>76</xdr:row>
      <xdr:rowOff>161925</xdr:rowOff>
    </xdr:to>
    <xdr:sp macro="" textlink="">
      <xdr:nvSpPr>
        <xdr:cNvPr id="45549" name="Line 23">
          <a:extLst>
            <a:ext uri="{FF2B5EF4-FFF2-40B4-BE49-F238E27FC236}">
              <a16:creationId xmlns:a16="http://schemas.microsoft.com/office/drawing/2014/main" id="{00000000-0008-0000-0000-0000EDB10000}"/>
            </a:ext>
          </a:extLst>
        </xdr:cNvPr>
        <xdr:cNvSpPr>
          <a:spLocks noChangeShapeType="1"/>
        </xdr:cNvSpPr>
      </xdr:nvSpPr>
      <xdr:spPr bwMode="auto">
        <a:xfrm>
          <a:off x="552450" y="1134427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74</xdr:row>
      <xdr:rowOff>161925</xdr:rowOff>
    </xdr:from>
    <xdr:to>
      <xdr:col>6</xdr:col>
      <xdr:colOff>828675</xdr:colOff>
      <xdr:row>74</xdr:row>
      <xdr:rowOff>161925</xdr:rowOff>
    </xdr:to>
    <xdr:sp macro="" textlink="">
      <xdr:nvSpPr>
        <xdr:cNvPr id="45550" name="Line 18">
          <a:extLst>
            <a:ext uri="{FF2B5EF4-FFF2-40B4-BE49-F238E27FC236}">
              <a16:creationId xmlns:a16="http://schemas.microsoft.com/office/drawing/2014/main" id="{00000000-0008-0000-0000-0000EEB10000}"/>
            </a:ext>
          </a:extLst>
        </xdr:cNvPr>
        <xdr:cNvSpPr>
          <a:spLocks noChangeShapeType="1"/>
        </xdr:cNvSpPr>
      </xdr:nvSpPr>
      <xdr:spPr bwMode="auto">
        <a:xfrm>
          <a:off x="4219575" y="110109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76</xdr:row>
      <xdr:rowOff>152400</xdr:rowOff>
    </xdr:from>
    <xdr:to>
      <xdr:col>6</xdr:col>
      <xdr:colOff>838200</xdr:colOff>
      <xdr:row>76</xdr:row>
      <xdr:rowOff>152400</xdr:rowOff>
    </xdr:to>
    <xdr:sp macro="" textlink="">
      <xdr:nvSpPr>
        <xdr:cNvPr id="45551" name="Line 18">
          <a:extLst>
            <a:ext uri="{FF2B5EF4-FFF2-40B4-BE49-F238E27FC236}">
              <a16:creationId xmlns:a16="http://schemas.microsoft.com/office/drawing/2014/main" id="{00000000-0008-0000-0000-0000EFB10000}"/>
            </a:ext>
          </a:extLst>
        </xdr:cNvPr>
        <xdr:cNvSpPr>
          <a:spLocks noChangeShapeType="1"/>
        </xdr:cNvSpPr>
      </xdr:nvSpPr>
      <xdr:spPr bwMode="auto">
        <a:xfrm>
          <a:off x="4229100" y="1133475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9525</xdr:colOff>
      <xdr:row>2</xdr:row>
      <xdr:rowOff>28575</xdr:rowOff>
    </xdr:from>
    <xdr:to>
      <xdr:col>0</xdr:col>
      <xdr:colOff>2047875</xdr:colOff>
      <xdr:row>4</xdr:row>
      <xdr:rowOff>266700</xdr:rowOff>
    </xdr:to>
    <xdr:pic>
      <xdr:nvPicPr>
        <xdr:cNvPr id="45552" name="Picture 618" descr="\\AKVB.erz.be.ch\DATA-AKVB\Userhomes\mcss\Z_Systems\Desktop\Logo_D.jpg">
          <a:extLst>
            <a:ext uri="{FF2B5EF4-FFF2-40B4-BE49-F238E27FC236}">
              <a16:creationId xmlns:a16="http://schemas.microsoft.com/office/drawing/2014/main" id="{00000000-0008-0000-0000-0000F0B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219075"/>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76200</xdr:colOff>
      <xdr:row>131</xdr:row>
      <xdr:rowOff>152400</xdr:rowOff>
    </xdr:from>
    <xdr:to>
      <xdr:col>9</xdr:col>
      <xdr:colOff>0</xdr:colOff>
      <xdr:row>131</xdr:row>
      <xdr:rowOff>152400</xdr:rowOff>
    </xdr:to>
    <xdr:sp macro="" textlink="">
      <xdr:nvSpPr>
        <xdr:cNvPr id="45553" name="Line 16">
          <a:extLst>
            <a:ext uri="{FF2B5EF4-FFF2-40B4-BE49-F238E27FC236}">
              <a16:creationId xmlns:a16="http://schemas.microsoft.com/office/drawing/2014/main" id="{00000000-0008-0000-0000-0000F1B10000}"/>
            </a:ext>
          </a:extLst>
        </xdr:cNvPr>
        <xdr:cNvSpPr>
          <a:spLocks noChangeShapeType="1"/>
        </xdr:cNvSpPr>
      </xdr:nvSpPr>
      <xdr:spPr bwMode="auto">
        <a:xfrm>
          <a:off x="7200900" y="212026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130</xdr:row>
      <xdr:rowOff>152400</xdr:rowOff>
    </xdr:from>
    <xdr:to>
      <xdr:col>9</xdr:col>
      <xdr:colOff>0</xdr:colOff>
      <xdr:row>130</xdr:row>
      <xdr:rowOff>152400</xdr:rowOff>
    </xdr:to>
    <xdr:sp macro="" textlink="">
      <xdr:nvSpPr>
        <xdr:cNvPr id="45554" name="Line 17">
          <a:extLst>
            <a:ext uri="{FF2B5EF4-FFF2-40B4-BE49-F238E27FC236}">
              <a16:creationId xmlns:a16="http://schemas.microsoft.com/office/drawing/2014/main" id="{00000000-0008-0000-0000-0000F2B10000}"/>
            </a:ext>
          </a:extLst>
        </xdr:cNvPr>
        <xdr:cNvSpPr>
          <a:spLocks noChangeShapeType="1"/>
        </xdr:cNvSpPr>
      </xdr:nvSpPr>
      <xdr:spPr bwMode="auto">
        <a:xfrm>
          <a:off x="7200900" y="2102167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142875</xdr:colOff>
      <xdr:row>1</xdr:row>
      <xdr:rowOff>0</xdr:rowOff>
    </xdr:from>
    <xdr:to>
      <xdr:col>29</xdr:col>
      <xdr:colOff>219075</xdr:colOff>
      <xdr:row>16</xdr:row>
      <xdr:rowOff>9525</xdr:rowOff>
    </xdr:to>
    <xdr:sp macro="" textlink="">
      <xdr:nvSpPr>
        <xdr:cNvPr id="17" name="Textfeld 16">
          <a:extLst>
            <a:ext uri="{FF2B5EF4-FFF2-40B4-BE49-F238E27FC236}">
              <a16:creationId xmlns:a16="http://schemas.microsoft.com/office/drawing/2014/main" id="{00000000-0008-0000-0000-000011000000}"/>
            </a:ext>
          </a:extLst>
        </xdr:cNvPr>
        <xdr:cNvSpPr txBox="1"/>
      </xdr:nvSpPr>
      <xdr:spPr>
        <a:xfrm flipH="1">
          <a:off x="8077200" y="1809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t>Erläuterungen</a:t>
          </a:r>
        </a:p>
        <a:p>
          <a:endParaRPr lang="de-CH" sz="1100" b="1"/>
        </a:p>
        <a:p>
          <a:r>
            <a:rPr lang="de-CH" sz="1100" b="1" baseline="0">
              <a:solidFill>
                <a:schemeClr val="dk1"/>
              </a:solidFill>
              <a:effectLst/>
              <a:latin typeface="+mn-lt"/>
              <a:ea typeface="+mn-ea"/>
              <a:cs typeface="+mn-cs"/>
            </a:rPr>
            <a:t>Wenn der Referenzwert des Vorjahrs (H29 bzw. H56) &gt;60% ist und die Differenz zum neuen Gesamttotal (G29 bzw. G56) mehr als 6 (+ oder -) beträgt, wird als neuer Referenzwert (I29 bzw. I56) der gerundete Wert aus G29 bzw. G56 übernommen. Andernfalls wird der Referenzwert des Vorjahrs (H29 bzw. H56) unverändert in I29 bzw. I56 übernommen.</a:t>
          </a:r>
        </a:p>
        <a:p>
          <a:endParaRPr lang="de-CH">
            <a:effectLst/>
          </a:endParaRPr>
        </a:p>
        <a:p>
          <a:pPr eaLnBrk="1" fontAlgn="auto" latinLnBrk="0" hangingPunct="1"/>
          <a:r>
            <a:rPr lang="de-CH" sz="1100" b="1" baseline="0">
              <a:solidFill>
                <a:schemeClr val="dk1"/>
              </a:solidFill>
              <a:effectLst/>
              <a:latin typeface="+mn-lt"/>
              <a:ea typeface="+mn-ea"/>
              <a:cs typeface="+mn-cs"/>
            </a:rPr>
            <a:t>Wenn der Referenzwert des Vorjahrs (H29 bzw. H56) &lt;=60% ist und die Differenz zum neuen Gesamttotal (G29 bzw. G56) mehr als 3 (+ oder -) beträgt, wird als neuer Referenzwert (I29 bzw. I56) der gerundete Wert aus G29 bzw. G56 übernommen. Andernfalls wird der Referenzwert des Vorjahrs (H29 bzw. H56) unverändert in I29 bzw. I56 übernommen.</a:t>
          </a:r>
          <a:endParaRPr lang="de-CH">
            <a:effectLst/>
          </a:endParaRPr>
        </a:p>
        <a:p>
          <a:endParaRPr lang="de-CH" sz="1100" b="1">
            <a:solidFill>
              <a:schemeClr val="dk1"/>
            </a:solidFill>
            <a:effectLst/>
            <a:latin typeface="+mn-lt"/>
            <a:ea typeface="+mn-ea"/>
            <a:cs typeface="+mn-cs"/>
          </a:endParaRPr>
        </a:p>
        <a:p>
          <a:r>
            <a:rPr lang="de-CH" sz="1100" b="1">
              <a:solidFill>
                <a:schemeClr val="dk1"/>
              </a:solidFill>
              <a:effectLst/>
              <a:latin typeface="+mn-lt"/>
              <a:ea typeface="+mn-ea"/>
              <a:cs typeface="+mn-cs"/>
            </a:rPr>
            <a:t>Ist</a:t>
          </a:r>
          <a:r>
            <a:rPr lang="de-CH" sz="1100" b="1" baseline="0">
              <a:solidFill>
                <a:schemeClr val="dk1"/>
              </a:solidFill>
              <a:effectLst/>
              <a:latin typeface="+mn-lt"/>
              <a:ea typeface="+mn-ea"/>
              <a:cs typeface="+mn-cs"/>
            </a:rPr>
            <a:t> das Gesamttotal (G29 bzw. G56) &lt; 2,5% wird automatisch der Wert aus Spalte G29 bzw. G56 als neuer Referenzwert (I29 bzw. I56) übernommen (ungerundet).</a:t>
          </a:r>
          <a:endParaRPr lang="de-CH">
            <a:effectLs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76200</xdr:colOff>
      <xdr:row>132</xdr:row>
      <xdr:rowOff>152400</xdr:rowOff>
    </xdr:from>
    <xdr:to>
      <xdr:col>8</xdr:col>
      <xdr:colOff>0</xdr:colOff>
      <xdr:row>132</xdr:row>
      <xdr:rowOff>152400</xdr:rowOff>
    </xdr:to>
    <xdr:sp macro="" textlink="">
      <xdr:nvSpPr>
        <xdr:cNvPr id="47324" name="Line 16">
          <a:extLst>
            <a:ext uri="{FF2B5EF4-FFF2-40B4-BE49-F238E27FC236}">
              <a16:creationId xmlns:a16="http://schemas.microsoft.com/office/drawing/2014/main" id="{00000000-0008-0000-0100-0000DCB80000}"/>
            </a:ext>
          </a:extLst>
        </xdr:cNvPr>
        <xdr:cNvSpPr>
          <a:spLocks noChangeShapeType="1"/>
        </xdr:cNvSpPr>
      </xdr:nvSpPr>
      <xdr:spPr bwMode="auto">
        <a:xfrm>
          <a:off x="6486525" y="21193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131</xdr:row>
      <xdr:rowOff>152400</xdr:rowOff>
    </xdr:from>
    <xdr:to>
      <xdr:col>8</xdr:col>
      <xdr:colOff>0</xdr:colOff>
      <xdr:row>131</xdr:row>
      <xdr:rowOff>152400</xdr:rowOff>
    </xdr:to>
    <xdr:sp macro="" textlink="">
      <xdr:nvSpPr>
        <xdr:cNvPr id="47325" name="Line 17">
          <a:extLst>
            <a:ext uri="{FF2B5EF4-FFF2-40B4-BE49-F238E27FC236}">
              <a16:creationId xmlns:a16="http://schemas.microsoft.com/office/drawing/2014/main" id="{00000000-0008-0000-0100-0000DDB80000}"/>
            </a:ext>
          </a:extLst>
        </xdr:cNvPr>
        <xdr:cNvSpPr>
          <a:spLocks noChangeShapeType="1"/>
        </xdr:cNvSpPr>
      </xdr:nvSpPr>
      <xdr:spPr bwMode="auto">
        <a:xfrm>
          <a:off x="6486525" y="2101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73</xdr:row>
      <xdr:rowOff>161925</xdr:rowOff>
    </xdr:from>
    <xdr:to>
      <xdr:col>6</xdr:col>
      <xdr:colOff>828675</xdr:colOff>
      <xdr:row>73</xdr:row>
      <xdr:rowOff>161925</xdr:rowOff>
    </xdr:to>
    <xdr:sp macro="" textlink="">
      <xdr:nvSpPr>
        <xdr:cNvPr id="47326" name="Line 18">
          <a:extLst>
            <a:ext uri="{FF2B5EF4-FFF2-40B4-BE49-F238E27FC236}">
              <a16:creationId xmlns:a16="http://schemas.microsoft.com/office/drawing/2014/main" id="{00000000-0008-0000-0100-0000DEB80000}"/>
            </a:ext>
          </a:extLst>
        </xdr:cNvPr>
        <xdr:cNvSpPr>
          <a:spLocks noChangeShapeType="1"/>
        </xdr:cNvSpPr>
      </xdr:nvSpPr>
      <xdr:spPr bwMode="auto">
        <a:xfrm>
          <a:off x="4219575" y="106680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73</xdr:row>
      <xdr:rowOff>161925</xdr:rowOff>
    </xdr:from>
    <xdr:to>
      <xdr:col>0</xdr:col>
      <xdr:colOff>1866900</xdr:colOff>
      <xdr:row>73</xdr:row>
      <xdr:rowOff>161925</xdr:rowOff>
    </xdr:to>
    <xdr:sp macro="" textlink="">
      <xdr:nvSpPr>
        <xdr:cNvPr id="47327" name="Line 21">
          <a:extLst>
            <a:ext uri="{FF2B5EF4-FFF2-40B4-BE49-F238E27FC236}">
              <a16:creationId xmlns:a16="http://schemas.microsoft.com/office/drawing/2014/main" id="{00000000-0008-0000-0100-0000DFB8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76</xdr:row>
      <xdr:rowOff>0</xdr:rowOff>
    </xdr:from>
    <xdr:to>
      <xdr:col>0</xdr:col>
      <xdr:colOff>1866900</xdr:colOff>
      <xdr:row>76</xdr:row>
      <xdr:rowOff>0</xdr:rowOff>
    </xdr:to>
    <xdr:sp macro="" textlink="">
      <xdr:nvSpPr>
        <xdr:cNvPr id="47328" name="Line 22">
          <a:extLst>
            <a:ext uri="{FF2B5EF4-FFF2-40B4-BE49-F238E27FC236}">
              <a16:creationId xmlns:a16="http://schemas.microsoft.com/office/drawing/2014/main" id="{00000000-0008-0000-0100-0000E0B8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77</xdr:row>
      <xdr:rowOff>161925</xdr:rowOff>
    </xdr:from>
    <xdr:to>
      <xdr:col>0</xdr:col>
      <xdr:colOff>1857375</xdr:colOff>
      <xdr:row>77</xdr:row>
      <xdr:rowOff>161925</xdr:rowOff>
    </xdr:to>
    <xdr:sp macro="" textlink="">
      <xdr:nvSpPr>
        <xdr:cNvPr id="47329" name="Line 23">
          <a:extLst>
            <a:ext uri="{FF2B5EF4-FFF2-40B4-BE49-F238E27FC236}">
              <a16:creationId xmlns:a16="http://schemas.microsoft.com/office/drawing/2014/main" id="{00000000-0008-0000-0100-0000E1B8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75</xdr:row>
      <xdr:rowOff>161925</xdr:rowOff>
    </xdr:from>
    <xdr:to>
      <xdr:col>6</xdr:col>
      <xdr:colOff>828675</xdr:colOff>
      <xdr:row>75</xdr:row>
      <xdr:rowOff>161925</xdr:rowOff>
    </xdr:to>
    <xdr:sp macro="" textlink="">
      <xdr:nvSpPr>
        <xdr:cNvPr id="47330" name="Line 18">
          <a:extLst>
            <a:ext uri="{FF2B5EF4-FFF2-40B4-BE49-F238E27FC236}">
              <a16:creationId xmlns:a16="http://schemas.microsoft.com/office/drawing/2014/main" id="{00000000-0008-0000-0100-0000E2B80000}"/>
            </a:ext>
          </a:extLst>
        </xdr:cNvPr>
        <xdr:cNvSpPr>
          <a:spLocks noChangeShapeType="1"/>
        </xdr:cNvSpPr>
      </xdr:nvSpPr>
      <xdr:spPr bwMode="auto">
        <a:xfrm>
          <a:off x="4219575" y="1100137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77</xdr:row>
      <xdr:rowOff>152400</xdr:rowOff>
    </xdr:from>
    <xdr:to>
      <xdr:col>6</xdr:col>
      <xdr:colOff>838200</xdr:colOff>
      <xdr:row>77</xdr:row>
      <xdr:rowOff>152400</xdr:rowOff>
    </xdr:to>
    <xdr:sp macro="" textlink="">
      <xdr:nvSpPr>
        <xdr:cNvPr id="47331" name="Line 18">
          <a:extLst>
            <a:ext uri="{FF2B5EF4-FFF2-40B4-BE49-F238E27FC236}">
              <a16:creationId xmlns:a16="http://schemas.microsoft.com/office/drawing/2014/main" id="{00000000-0008-0000-0100-0000E3B80000}"/>
            </a:ext>
          </a:extLst>
        </xdr:cNvPr>
        <xdr:cNvSpPr>
          <a:spLocks noChangeShapeType="1"/>
        </xdr:cNvSpPr>
      </xdr:nvSpPr>
      <xdr:spPr bwMode="auto">
        <a:xfrm>
          <a:off x="4229100" y="113252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132</xdr:row>
      <xdr:rowOff>152400</xdr:rowOff>
    </xdr:from>
    <xdr:to>
      <xdr:col>9</xdr:col>
      <xdr:colOff>0</xdr:colOff>
      <xdr:row>132</xdr:row>
      <xdr:rowOff>152400</xdr:rowOff>
    </xdr:to>
    <xdr:sp macro="" textlink="">
      <xdr:nvSpPr>
        <xdr:cNvPr id="47332" name="Line 16">
          <a:extLst>
            <a:ext uri="{FF2B5EF4-FFF2-40B4-BE49-F238E27FC236}">
              <a16:creationId xmlns:a16="http://schemas.microsoft.com/office/drawing/2014/main" id="{00000000-0008-0000-0100-0000E4B80000}"/>
            </a:ext>
          </a:extLst>
        </xdr:cNvPr>
        <xdr:cNvSpPr>
          <a:spLocks noChangeShapeType="1"/>
        </xdr:cNvSpPr>
      </xdr:nvSpPr>
      <xdr:spPr bwMode="auto">
        <a:xfrm>
          <a:off x="7200900" y="2119312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131</xdr:row>
      <xdr:rowOff>152400</xdr:rowOff>
    </xdr:from>
    <xdr:to>
      <xdr:col>9</xdr:col>
      <xdr:colOff>0</xdr:colOff>
      <xdr:row>131</xdr:row>
      <xdr:rowOff>152400</xdr:rowOff>
    </xdr:to>
    <xdr:sp macro="" textlink="">
      <xdr:nvSpPr>
        <xdr:cNvPr id="47333" name="Line 17">
          <a:extLst>
            <a:ext uri="{FF2B5EF4-FFF2-40B4-BE49-F238E27FC236}">
              <a16:creationId xmlns:a16="http://schemas.microsoft.com/office/drawing/2014/main" id="{00000000-0008-0000-0100-0000E5B80000}"/>
            </a:ext>
          </a:extLst>
        </xdr:cNvPr>
        <xdr:cNvSpPr>
          <a:spLocks noChangeShapeType="1"/>
        </xdr:cNvSpPr>
      </xdr:nvSpPr>
      <xdr:spPr bwMode="auto">
        <a:xfrm>
          <a:off x="7200900" y="210121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590550</xdr:colOff>
      <xdr:row>2</xdr:row>
      <xdr:rowOff>28575</xdr:rowOff>
    </xdr:from>
    <xdr:to>
      <xdr:col>31</xdr:col>
      <xdr:colOff>666750</xdr:colOff>
      <xdr:row>16</xdr:row>
      <xdr:rowOff>47625</xdr:rowOff>
    </xdr:to>
    <xdr:sp macro="" textlink="">
      <xdr:nvSpPr>
        <xdr:cNvPr id="15" name="Textfeld 14">
          <a:extLst>
            <a:ext uri="{FF2B5EF4-FFF2-40B4-BE49-F238E27FC236}">
              <a16:creationId xmlns:a16="http://schemas.microsoft.com/office/drawing/2014/main" id="{00000000-0008-0000-0100-00000F000000}"/>
            </a:ext>
          </a:extLst>
        </xdr:cNvPr>
        <xdr:cNvSpPr txBox="1"/>
      </xdr:nvSpPr>
      <xdr:spPr>
        <a:xfrm flipH="1">
          <a:off x="8791575" y="2190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solidFill>
                <a:schemeClr val="dk1"/>
              </a:solidFill>
              <a:effectLst/>
              <a:latin typeface="+mn-lt"/>
              <a:ea typeface="+mn-ea"/>
              <a:cs typeface="+mn-cs"/>
            </a:rPr>
            <a:t>Explications</a:t>
          </a:r>
          <a:endParaRPr lang="de-CH">
            <a:effectLst/>
          </a:endParaRPr>
        </a:p>
        <a:p>
          <a:r>
            <a:rPr lang="fr-CH" sz="1100" b="1">
              <a:solidFill>
                <a:schemeClr val="dk1"/>
              </a:solidFill>
              <a:effectLst/>
              <a:latin typeface="+mn-lt"/>
              <a:ea typeface="+mn-ea"/>
              <a:cs typeface="+mn-cs"/>
            </a:rPr>
            <a:t>Si la valeur de référence de l'année précédente (H29, resp. H56) est &gt;60% et la différence avec le nouveau total (G29, resp. G56) est supérieure à 6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fr-CH" sz="1100" b="1">
              <a:solidFill>
                <a:schemeClr val="dk1"/>
              </a:solidFill>
              <a:effectLst/>
              <a:latin typeface="+mn-lt"/>
              <a:ea typeface="+mn-ea"/>
              <a:cs typeface="+mn-cs"/>
            </a:rPr>
            <a:t>Si la valeur de référence de l'année précédente (H29, resp. H56) est &lt;=60% et la différence avec le nouveau total (G29, resp. G56) est supérieure à 3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de-CH" sz="1100" b="1">
              <a:solidFill>
                <a:schemeClr val="dk1"/>
              </a:solidFill>
              <a:effectLst/>
              <a:latin typeface="+mn-lt"/>
              <a:ea typeface="+mn-ea"/>
              <a:cs typeface="+mn-cs"/>
            </a:rPr>
            <a:t>Dans le cas où</a:t>
          </a:r>
          <a:r>
            <a:rPr lang="de-CH" sz="1100" b="1" baseline="0">
              <a:solidFill>
                <a:schemeClr val="dk1"/>
              </a:solidFill>
              <a:effectLst/>
              <a:latin typeface="+mn-lt"/>
              <a:ea typeface="+mn-ea"/>
              <a:cs typeface="+mn-cs"/>
            </a:rPr>
            <a:t> le total (G29, resp. G56) est inférieur à 2,5%, la valeur de la case G29, resp. G56 est reprise automatiquement comme nouvelle valeur de référence dans la case I29, resp. I56 (non arrondi).</a:t>
          </a:r>
          <a:endParaRPr lang="de-CH">
            <a:effectLst/>
          </a:endParaRPr>
        </a:p>
        <a:p>
          <a:endParaRPr lang="de-CH">
            <a:effectLst/>
          </a:endParaRPr>
        </a:p>
      </xdr:txBody>
    </xdr:sp>
    <xdr:clientData fPrintsWithSheet="0"/>
  </xdr:twoCellAnchor>
  <xdr:twoCellAnchor editAs="oneCell">
    <xdr:from>
      <xdr:col>0</xdr:col>
      <xdr:colOff>19050</xdr:colOff>
      <xdr:row>1</xdr:row>
      <xdr:rowOff>0</xdr:rowOff>
    </xdr:from>
    <xdr:to>
      <xdr:col>0</xdr:col>
      <xdr:colOff>2076450</xdr:colOff>
      <xdr:row>4</xdr:row>
      <xdr:rowOff>266700</xdr:rowOff>
    </xdr:to>
    <xdr:pic>
      <xdr:nvPicPr>
        <xdr:cNvPr id="47337" name="Picture 50" descr="\\AKVB.erz.be.ch\DATA-AKVB\Userhomes\mcss\Z_Systems\Desktop\Logo_F.jpg">
          <a:extLst>
            <a:ext uri="{FF2B5EF4-FFF2-40B4-BE49-F238E27FC236}">
              <a16:creationId xmlns:a16="http://schemas.microsoft.com/office/drawing/2014/main" id="{00000000-0008-0000-0100-0000E9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80975"/>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561975</xdr:colOff>
      <xdr:row>73</xdr:row>
      <xdr:rowOff>161925</xdr:rowOff>
    </xdr:from>
    <xdr:to>
      <xdr:col>0</xdr:col>
      <xdr:colOff>1866900</xdr:colOff>
      <xdr:row>73</xdr:row>
      <xdr:rowOff>161925</xdr:rowOff>
    </xdr:to>
    <xdr:sp macro="" textlink="">
      <xdr:nvSpPr>
        <xdr:cNvPr id="47338" name="Line 21">
          <a:extLst>
            <a:ext uri="{FF2B5EF4-FFF2-40B4-BE49-F238E27FC236}">
              <a16:creationId xmlns:a16="http://schemas.microsoft.com/office/drawing/2014/main" id="{00000000-0008-0000-0100-0000EAB8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76</xdr:row>
      <xdr:rowOff>0</xdr:rowOff>
    </xdr:from>
    <xdr:to>
      <xdr:col>0</xdr:col>
      <xdr:colOff>1866900</xdr:colOff>
      <xdr:row>76</xdr:row>
      <xdr:rowOff>0</xdr:rowOff>
    </xdr:to>
    <xdr:sp macro="" textlink="">
      <xdr:nvSpPr>
        <xdr:cNvPr id="47339" name="Line 22">
          <a:extLst>
            <a:ext uri="{FF2B5EF4-FFF2-40B4-BE49-F238E27FC236}">
              <a16:creationId xmlns:a16="http://schemas.microsoft.com/office/drawing/2014/main" id="{00000000-0008-0000-0100-0000EBB8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77</xdr:row>
      <xdr:rowOff>161925</xdr:rowOff>
    </xdr:from>
    <xdr:to>
      <xdr:col>0</xdr:col>
      <xdr:colOff>1857375</xdr:colOff>
      <xdr:row>77</xdr:row>
      <xdr:rowOff>161925</xdr:rowOff>
    </xdr:to>
    <xdr:sp macro="" textlink="">
      <xdr:nvSpPr>
        <xdr:cNvPr id="47340" name="Line 23">
          <a:extLst>
            <a:ext uri="{FF2B5EF4-FFF2-40B4-BE49-F238E27FC236}">
              <a16:creationId xmlns:a16="http://schemas.microsoft.com/office/drawing/2014/main" id="{00000000-0008-0000-0100-0000ECB8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76200</xdr:colOff>
      <xdr:row>132</xdr:row>
      <xdr:rowOff>152400</xdr:rowOff>
    </xdr:from>
    <xdr:to>
      <xdr:col>8</xdr:col>
      <xdr:colOff>0</xdr:colOff>
      <xdr:row>132</xdr:row>
      <xdr:rowOff>152400</xdr:rowOff>
    </xdr:to>
    <xdr:sp macro="" textlink="">
      <xdr:nvSpPr>
        <xdr:cNvPr id="48298" name="Line 16">
          <a:extLst>
            <a:ext uri="{FF2B5EF4-FFF2-40B4-BE49-F238E27FC236}">
              <a16:creationId xmlns:a16="http://schemas.microsoft.com/office/drawing/2014/main" id="{00000000-0008-0000-0200-0000AABC0000}"/>
            </a:ext>
          </a:extLst>
        </xdr:cNvPr>
        <xdr:cNvSpPr>
          <a:spLocks noChangeShapeType="1"/>
        </xdr:cNvSpPr>
      </xdr:nvSpPr>
      <xdr:spPr bwMode="auto">
        <a:xfrm>
          <a:off x="6486525" y="21202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131</xdr:row>
      <xdr:rowOff>152400</xdr:rowOff>
    </xdr:from>
    <xdr:to>
      <xdr:col>8</xdr:col>
      <xdr:colOff>0</xdr:colOff>
      <xdr:row>131</xdr:row>
      <xdr:rowOff>152400</xdr:rowOff>
    </xdr:to>
    <xdr:sp macro="" textlink="">
      <xdr:nvSpPr>
        <xdr:cNvPr id="48299" name="Line 17">
          <a:extLst>
            <a:ext uri="{FF2B5EF4-FFF2-40B4-BE49-F238E27FC236}">
              <a16:creationId xmlns:a16="http://schemas.microsoft.com/office/drawing/2014/main" id="{00000000-0008-0000-0200-0000ABBC0000}"/>
            </a:ext>
          </a:extLst>
        </xdr:cNvPr>
        <xdr:cNvSpPr>
          <a:spLocks noChangeShapeType="1"/>
        </xdr:cNvSpPr>
      </xdr:nvSpPr>
      <xdr:spPr bwMode="auto">
        <a:xfrm>
          <a:off x="6486525" y="21021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73</xdr:row>
      <xdr:rowOff>161925</xdr:rowOff>
    </xdr:from>
    <xdr:to>
      <xdr:col>6</xdr:col>
      <xdr:colOff>828675</xdr:colOff>
      <xdr:row>73</xdr:row>
      <xdr:rowOff>161925</xdr:rowOff>
    </xdr:to>
    <xdr:sp macro="" textlink="">
      <xdr:nvSpPr>
        <xdr:cNvPr id="48300" name="Line 18">
          <a:extLst>
            <a:ext uri="{FF2B5EF4-FFF2-40B4-BE49-F238E27FC236}">
              <a16:creationId xmlns:a16="http://schemas.microsoft.com/office/drawing/2014/main" id="{00000000-0008-0000-0200-0000ACBC0000}"/>
            </a:ext>
          </a:extLst>
        </xdr:cNvPr>
        <xdr:cNvSpPr>
          <a:spLocks noChangeShapeType="1"/>
        </xdr:cNvSpPr>
      </xdr:nvSpPr>
      <xdr:spPr bwMode="auto">
        <a:xfrm>
          <a:off x="4219575" y="106775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73</xdr:row>
      <xdr:rowOff>161925</xdr:rowOff>
    </xdr:from>
    <xdr:to>
      <xdr:col>0</xdr:col>
      <xdr:colOff>1866900</xdr:colOff>
      <xdr:row>73</xdr:row>
      <xdr:rowOff>161925</xdr:rowOff>
    </xdr:to>
    <xdr:sp macro="" textlink="">
      <xdr:nvSpPr>
        <xdr:cNvPr id="48301" name="Line 21">
          <a:extLst>
            <a:ext uri="{FF2B5EF4-FFF2-40B4-BE49-F238E27FC236}">
              <a16:creationId xmlns:a16="http://schemas.microsoft.com/office/drawing/2014/main" id="{00000000-0008-0000-0200-0000ADBC0000}"/>
            </a:ext>
          </a:extLst>
        </xdr:cNvPr>
        <xdr:cNvSpPr>
          <a:spLocks noChangeShapeType="1"/>
        </xdr:cNvSpPr>
      </xdr:nvSpPr>
      <xdr:spPr bwMode="auto">
        <a:xfrm>
          <a:off x="561975" y="106775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76</xdr:row>
      <xdr:rowOff>0</xdr:rowOff>
    </xdr:from>
    <xdr:to>
      <xdr:col>0</xdr:col>
      <xdr:colOff>1866900</xdr:colOff>
      <xdr:row>76</xdr:row>
      <xdr:rowOff>0</xdr:rowOff>
    </xdr:to>
    <xdr:sp macro="" textlink="">
      <xdr:nvSpPr>
        <xdr:cNvPr id="48302" name="Line 22">
          <a:extLst>
            <a:ext uri="{FF2B5EF4-FFF2-40B4-BE49-F238E27FC236}">
              <a16:creationId xmlns:a16="http://schemas.microsoft.com/office/drawing/2014/main" id="{00000000-0008-0000-0200-0000AEBC0000}"/>
            </a:ext>
          </a:extLst>
        </xdr:cNvPr>
        <xdr:cNvSpPr>
          <a:spLocks noChangeShapeType="1"/>
        </xdr:cNvSpPr>
      </xdr:nvSpPr>
      <xdr:spPr bwMode="auto">
        <a:xfrm>
          <a:off x="561975" y="110299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77</xdr:row>
      <xdr:rowOff>161925</xdr:rowOff>
    </xdr:from>
    <xdr:to>
      <xdr:col>0</xdr:col>
      <xdr:colOff>1857375</xdr:colOff>
      <xdr:row>77</xdr:row>
      <xdr:rowOff>161925</xdr:rowOff>
    </xdr:to>
    <xdr:sp macro="" textlink="">
      <xdr:nvSpPr>
        <xdr:cNvPr id="48303" name="Line 23">
          <a:extLst>
            <a:ext uri="{FF2B5EF4-FFF2-40B4-BE49-F238E27FC236}">
              <a16:creationId xmlns:a16="http://schemas.microsoft.com/office/drawing/2014/main" id="{00000000-0008-0000-0200-0000AFBC0000}"/>
            </a:ext>
          </a:extLst>
        </xdr:cNvPr>
        <xdr:cNvSpPr>
          <a:spLocks noChangeShapeType="1"/>
        </xdr:cNvSpPr>
      </xdr:nvSpPr>
      <xdr:spPr bwMode="auto">
        <a:xfrm>
          <a:off x="552450" y="1134427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75</xdr:row>
      <xdr:rowOff>161925</xdr:rowOff>
    </xdr:from>
    <xdr:to>
      <xdr:col>6</xdr:col>
      <xdr:colOff>828675</xdr:colOff>
      <xdr:row>75</xdr:row>
      <xdr:rowOff>161925</xdr:rowOff>
    </xdr:to>
    <xdr:sp macro="" textlink="">
      <xdr:nvSpPr>
        <xdr:cNvPr id="48304" name="Line 18">
          <a:extLst>
            <a:ext uri="{FF2B5EF4-FFF2-40B4-BE49-F238E27FC236}">
              <a16:creationId xmlns:a16="http://schemas.microsoft.com/office/drawing/2014/main" id="{00000000-0008-0000-0200-0000B0BC0000}"/>
            </a:ext>
          </a:extLst>
        </xdr:cNvPr>
        <xdr:cNvSpPr>
          <a:spLocks noChangeShapeType="1"/>
        </xdr:cNvSpPr>
      </xdr:nvSpPr>
      <xdr:spPr bwMode="auto">
        <a:xfrm>
          <a:off x="4219575" y="110109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77</xdr:row>
      <xdr:rowOff>152400</xdr:rowOff>
    </xdr:from>
    <xdr:to>
      <xdr:col>6</xdr:col>
      <xdr:colOff>838200</xdr:colOff>
      <xdr:row>77</xdr:row>
      <xdr:rowOff>152400</xdr:rowOff>
    </xdr:to>
    <xdr:sp macro="" textlink="">
      <xdr:nvSpPr>
        <xdr:cNvPr id="48305" name="Line 18">
          <a:extLst>
            <a:ext uri="{FF2B5EF4-FFF2-40B4-BE49-F238E27FC236}">
              <a16:creationId xmlns:a16="http://schemas.microsoft.com/office/drawing/2014/main" id="{00000000-0008-0000-0200-0000B1BC0000}"/>
            </a:ext>
          </a:extLst>
        </xdr:cNvPr>
        <xdr:cNvSpPr>
          <a:spLocks noChangeShapeType="1"/>
        </xdr:cNvSpPr>
      </xdr:nvSpPr>
      <xdr:spPr bwMode="auto">
        <a:xfrm>
          <a:off x="4229100" y="1133475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47625</xdr:colOff>
      <xdr:row>2</xdr:row>
      <xdr:rowOff>38100</xdr:rowOff>
    </xdr:from>
    <xdr:to>
      <xdr:col>0</xdr:col>
      <xdr:colOff>2085975</xdr:colOff>
      <xdr:row>4</xdr:row>
      <xdr:rowOff>276225</xdr:rowOff>
    </xdr:to>
    <xdr:pic>
      <xdr:nvPicPr>
        <xdr:cNvPr id="48306" name="Picture 618" descr="\\AKVB.erz.be.ch\DATA-AKVB\Userhomes\mcss\Z_Systems\Desktop\Logo_D.jpg">
          <a:extLst>
            <a:ext uri="{FF2B5EF4-FFF2-40B4-BE49-F238E27FC236}">
              <a16:creationId xmlns:a16="http://schemas.microsoft.com/office/drawing/2014/main" id="{00000000-0008-0000-0200-0000B2B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28600"/>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76200</xdr:colOff>
      <xdr:row>132</xdr:row>
      <xdr:rowOff>152400</xdr:rowOff>
    </xdr:from>
    <xdr:to>
      <xdr:col>9</xdr:col>
      <xdr:colOff>0</xdr:colOff>
      <xdr:row>132</xdr:row>
      <xdr:rowOff>152400</xdr:rowOff>
    </xdr:to>
    <xdr:sp macro="" textlink="">
      <xdr:nvSpPr>
        <xdr:cNvPr id="48307" name="Line 16">
          <a:extLst>
            <a:ext uri="{FF2B5EF4-FFF2-40B4-BE49-F238E27FC236}">
              <a16:creationId xmlns:a16="http://schemas.microsoft.com/office/drawing/2014/main" id="{00000000-0008-0000-0200-0000B3BC0000}"/>
            </a:ext>
          </a:extLst>
        </xdr:cNvPr>
        <xdr:cNvSpPr>
          <a:spLocks noChangeShapeType="1"/>
        </xdr:cNvSpPr>
      </xdr:nvSpPr>
      <xdr:spPr bwMode="auto">
        <a:xfrm>
          <a:off x="7200900" y="212026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131</xdr:row>
      <xdr:rowOff>152400</xdr:rowOff>
    </xdr:from>
    <xdr:to>
      <xdr:col>9</xdr:col>
      <xdr:colOff>0</xdr:colOff>
      <xdr:row>131</xdr:row>
      <xdr:rowOff>152400</xdr:rowOff>
    </xdr:to>
    <xdr:sp macro="" textlink="">
      <xdr:nvSpPr>
        <xdr:cNvPr id="48308" name="Line 17">
          <a:extLst>
            <a:ext uri="{FF2B5EF4-FFF2-40B4-BE49-F238E27FC236}">
              <a16:creationId xmlns:a16="http://schemas.microsoft.com/office/drawing/2014/main" id="{00000000-0008-0000-0200-0000B4BC0000}"/>
            </a:ext>
          </a:extLst>
        </xdr:cNvPr>
        <xdr:cNvSpPr>
          <a:spLocks noChangeShapeType="1"/>
        </xdr:cNvSpPr>
      </xdr:nvSpPr>
      <xdr:spPr bwMode="auto">
        <a:xfrm>
          <a:off x="7200900" y="2102167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657225</xdr:colOff>
      <xdr:row>2</xdr:row>
      <xdr:rowOff>28575</xdr:rowOff>
    </xdr:from>
    <xdr:to>
      <xdr:col>31</xdr:col>
      <xdr:colOff>733425</xdr:colOff>
      <xdr:row>16</xdr:row>
      <xdr:rowOff>47625</xdr:rowOff>
    </xdr:to>
    <xdr:sp macro="" textlink="">
      <xdr:nvSpPr>
        <xdr:cNvPr id="15" name="Textfeld 14">
          <a:extLst>
            <a:ext uri="{FF2B5EF4-FFF2-40B4-BE49-F238E27FC236}">
              <a16:creationId xmlns:a16="http://schemas.microsoft.com/office/drawing/2014/main" id="{00000000-0008-0000-0200-00000F000000}"/>
            </a:ext>
          </a:extLst>
        </xdr:cNvPr>
        <xdr:cNvSpPr txBox="1"/>
      </xdr:nvSpPr>
      <xdr:spPr>
        <a:xfrm flipH="1">
          <a:off x="8686800" y="2190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t>Erläuterungen</a:t>
          </a:r>
        </a:p>
        <a:p>
          <a:endParaRPr lang="de-CH" sz="1100" b="1"/>
        </a:p>
        <a:p>
          <a:r>
            <a:rPr lang="de-CH" sz="1100" b="1" baseline="0">
              <a:solidFill>
                <a:schemeClr val="dk1"/>
              </a:solidFill>
              <a:effectLst/>
              <a:latin typeface="+mn-lt"/>
              <a:ea typeface="+mn-ea"/>
              <a:cs typeface="+mn-cs"/>
            </a:rPr>
            <a:t>Wenn der Referenzwert des Vorjahrs (H29 bzw. H56) &gt;60% ist und die Differenz zum neuen Gesamttotal (G29 bzw. G56) mehr als 6 (+ oder -) beträgt, wird als neuer Referenzwert (I29 bzw. I56) der gerundete Wert aus G29 bzw. G56 übernommen. Andernfalls wird der Refernzwert des Vorjahrs (H29 bzw. H56) unverändert in I29 bzw. I56 übernommen.</a:t>
          </a:r>
        </a:p>
        <a:p>
          <a:endParaRPr lang="de-CH">
            <a:effectLst/>
          </a:endParaRPr>
        </a:p>
        <a:p>
          <a:pPr eaLnBrk="1" fontAlgn="auto" latinLnBrk="0" hangingPunct="1"/>
          <a:r>
            <a:rPr lang="de-CH" sz="1100" b="1" baseline="0">
              <a:solidFill>
                <a:schemeClr val="dk1"/>
              </a:solidFill>
              <a:effectLst/>
              <a:latin typeface="+mn-lt"/>
              <a:ea typeface="+mn-ea"/>
              <a:cs typeface="+mn-cs"/>
            </a:rPr>
            <a:t>Wenn der Referenzwert des Vorjahrs (H29 bzw. H56) &lt;=60% ist und die Differenz zum neuen Gesamttotal (G29 bzw. G56) mehr als 3 (+ oder -) beträgt, wird als neuer Referenzwert (I29 bzw. I56) der gerundete Wert aus G29 bzw. G56 übernommen. Andernfalls wird der Refernzwert des Vorjahrs (H29 bzw. H56) unverändert in I29 bzw. I56 übernommen.</a:t>
          </a:r>
          <a:endParaRPr lang="de-CH">
            <a:effectLst/>
          </a:endParaRPr>
        </a:p>
        <a:p>
          <a:endParaRPr lang="de-CH" sz="1100" b="1">
            <a:solidFill>
              <a:schemeClr val="dk1"/>
            </a:solidFill>
            <a:effectLst/>
            <a:latin typeface="+mn-lt"/>
            <a:ea typeface="+mn-ea"/>
            <a:cs typeface="+mn-cs"/>
          </a:endParaRPr>
        </a:p>
        <a:p>
          <a:r>
            <a:rPr lang="de-CH" sz="1100" b="1">
              <a:solidFill>
                <a:schemeClr val="dk1"/>
              </a:solidFill>
              <a:effectLst/>
              <a:latin typeface="+mn-lt"/>
              <a:ea typeface="+mn-ea"/>
              <a:cs typeface="+mn-cs"/>
            </a:rPr>
            <a:t>Ist</a:t>
          </a:r>
          <a:r>
            <a:rPr lang="de-CH" sz="1100" b="1" baseline="0">
              <a:solidFill>
                <a:schemeClr val="dk1"/>
              </a:solidFill>
              <a:effectLst/>
              <a:latin typeface="+mn-lt"/>
              <a:ea typeface="+mn-ea"/>
              <a:cs typeface="+mn-cs"/>
            </a:rPr>
            <a:t> das Gesamttotal (G29 bzw. G56) &lt; 2,5% wird automatisch der Wert aus Spalte G29 bzw. G56 als neuer Referenzwert (I29 bzw. I56) übernommen (ungerundet).</a:t>
          </a:r>
          <a:endParaRPr lang="de-CH">
            <a:effectLst/>
          </a:endParaRPr>
        </a:p>
      </xdr:txBody>
    </xdr:sp>
    <xdr:clientData fPrintsWithSheet="0"/>
  </xdr:twoCellAnchor>
  <xdr:twoCellAnchor editAs="oneCell">
    <xdr:from>
      <xdr:col>0</xdr:col>
      <xdr:colOff>9525</xdr:colOff>
      <xdr:row>2</xdr:row>
      <xdr:rowOff>28575</xdr:rowOff>
    </xdr:from>
    <xdr:to>
      <xdr:col>0</xdr:col>
      <xdr:colOff>2047875</xdr:colOff>
      <xdr:row>4</xdr:row>
      <xdr:rowOff>266700</xdr:rowOff>
    </xdr:to>
    <xdr:pic>
      <xdr:nvPicPr>
        <xdr:cNvPr id="2" name="Picture 618" descr="\\AKVB.erz.be.ch\DATA-AKVB\Userhomes\mcss\Z_Systems\Desktop\Logo_D.jpg">
          <a:extLst>
            <a:ext uri="{FF2B5EF4-FFF2-40B4-BE49-F238E27FC236}">
              <a16:creationId xmlns:a16="http://schemas.microsoft.com/office/drawing/2014/main" id="{8EF89744-4D70-4710-BBE2-3FB86B60D3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219075"/>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76200</xdr:colOff>
      <xdr:row>133</xdr:row>
      <xdr:rowOff>152400</xdr:rowOff>
    </xdr:from>
    <xdr:to>
      <xdr:col>8</xdr:col>
      <xdr:colOff>0</xdr:colOff>
      <xdr:row>133</xdr:row>
      <xdr:rowOff>152400</xdr:rowOff>
    </xdr:to>
    <xdr:sp macro="" textlink="">
      <xdr:nvSpPr>
        <xdr:cNvPr id="49358" name="Line 16">
          <a:extLst>
            <a:ext uri="{FF2B5EF4-FFF2-40B4-BE49-F238E27FC236}">
              <a16:creationId xmlns:a16="http://schemas.microsoft.com/office/drawing/2014/main" id="{00000000-0008-0000-0300-0000CEC00000}"/>
            </a:ext>
          </a:extLst>
        </xdr:cNvPr>
        <xdr:cNvSpPr>
          <a:spLocks noChangeShapeType="1"/>
        </xdr:cNvSpPr>
      </xdr:nvSpPr>
      <xdr:spPr bwMode="auto">
        <a:xfrm>
          <a:off x="6486525" y="21193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132</xdr:row>
      <xdr:rowOff>152400</xdr:rowOff>
    </xdr:from>
    <xdr:to>
      <xdr:col>8</xdr:col>
      <xdr:colOff>0</xdr:colOff>
      <xdr:row>132</xdr:row>
      <xdr:rowOff>152400</xdr:rowOff>
    </xdr:to>
    <xdr:sp macro="" textlink="">
      <xdr:nvSpPr>
        <xdr:cNvPr id="49359" name="Line 17">
          <a:extLst>
            <a:ext uri="{FF2B5EF4-FFF2-40B4-BE49-F238E27FC236}">
              <a16:creationId xmlns:a16="http://schemas.microsoft.com/office/drawing/2014/main" id="{00000000-0008-0000-0300-0000CFC00000}"/>
            </a:ext>
          </a:extLst>
        </xdr:cNvPr>
        <xdr:cNvSpPr>
          <a:spLocks noChangeShapeType="1"/>
        </xdr:cNvSpPr>
      </xdr:nvSpPr>
      <xdr:spPr bwMode="auto">
        <a:xfrm>
          <a:off x="6486525" y="2101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74</xdr:row>
      <xdr:rowOff>161925</xdr:rowOff>
    </xdr:from>
    <xdr:to>
      <xdr:col>6</xdr:col>
      <xdr:colOff>828675</xdr:colOff>
      <xdr:row>74</xdr:row>
      <xdr:rowOff>161925</xdr:rowOff>
    </xdr:to>
    <xdr:sp macro="" textlink="">
      <xdr:nvSpPr>
        <xdr:cNvPr id="49360" name="Line 18">
          <a:extLst>
            <a:ext uri="{FF2B5EF4-FFF2-40B4-BE49-F238E27FC236}">
              <a16:creationId xmlns:a16="http://schemas.microsoft.com/office/drawing/2014/main" id="{00000000-0008-0000-0300-0000D0C00000}"/>
            </a:ext>
          </a:extLst>
        </xdr:cNvPr>
        <xdr:cNvSpPr>
          <a:spLocks noChangeShapeType="1"/>
        </xdr:cNvSpPr>
      </xdr:nvSpPr>
      <xdr:spPr bwMode="auto">
        <a:xfrm>
          <a:off x="4219575" y="106680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74</xdr:row>
      <xdr:rowOff>161925</xdr:rowOff>
    </xdr:from>
    <xdr:to>
      <xdr:col>0</xdr:col>
      <xdr:colOff>1866900</xdr:colOff>
      <xdr:row>74</xdr:row>
      <xdr:rowOff>161925</xdr:rowOff>
    </xdr:to>
    <xdr:sp macro="" textlink="">
      <xdr:nvSpPr>
        <xdr:cNvPr id="49361" name="Line 21">
          <a:extLst>
            <a:ext uri="{FF2B5EF4-FFF2-40B4-BE49-F238E27FC236}">
              <a16:creationId xmlns:a16="http://schemas.microsoft.com/office/drawing/2014/main" id="{00000000-0008-0000-0300-0000D1C0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77</xdr:row>
      <xdr:rowOff>0</xdr:rowOff>
    </xdr:from>
    <xdr:to>
      <xdr:col>0</xdr:col>
      <xdr:colOff>1866900</xdr:colOff>
      <xdr:row>77</xdr:row>
      <xdr:rowOff>0</xdr:rowOff>
    </xdr:to>
    <xdr:sp macro="" textlink="">
      <xdr:nvSpPr>
        <xdr:cNvPr id="49362" name="Line 22">
          <a:extLst>
            <a:ext uri="{FF2B5EF4-FFF2-40B4-BE49-F238E27FC236}">
              <a16:creationId xmlns:a16="http://schemas.microsoft.com/office/drawing/2014/main" id="{00000000-0008-0000-0300-0000D2C0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78</xdr:row>
      <xdr:rowOff>161925</xdr:rowOff>
    </xdr:from>
    <xdr:to>
      <xdr:col>0</xdr:col>
      <xdr:colOff>1857375</xdr:colOff>
      <xdr:row>78</xdr:row>
      <xdr:rowOff>161925</xdr:rowOff>
    </xdr:to>
    <xdr:sp macro="" textlink="">
      <xdr:nvSpPr>
        <xdr:cNvPr id="49363" name="Line 23">
          <a:extLst>
            <a:ext uri="{FF2B5EF4-FFF2-40B4-BE49-F238E27FC236}">
              <a16:creationId xmlns:a16="http://schemas.microsoft.com/office/drawing/2014/main" id="{00000000-0008-0000-0300-0000D3C0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76</xdr:row>
      <xdr:rowOff>161925</xdr:rowOff>
    </xdr:from>
    <xdr:to>
      <xdr:col>6</xdr:col>
      <xdr:colOff>828675</xdr:colOff>
      <xdr:row>76</xdr:row>
      <xdr:rowOff>161925</xdr:rowOff>
    </xdr:to>
    <xdr:sp macro="" textlink="">
      <xdr:nvSpPr>
        <xdr:cNvPr id="49364" name="Line 18">
          <a:extLst>
            <a:ext uri="{FF2B5EF4-FFF2-40B4-BE49-F238E27FC236}">
              <a16:creationId xmlns:a16="http://schemas.microsoft.com/office/drawing/2014/main" id="{00000000-0008-0000-0300-0000D4C00000}"/>
            </a:ext>
          </a:extLst>
        </xdr:cNvPr>
        <xdr:cNvSpPr>
          <a:spLocks noChangeShapeType="1"/>
        </xdr:cNvSpPr>
      </xdr:nvSpPr>
      <xdr:spPr bwMode="auto">
        <a:xfrm>
          <a:off x="4219575" y="1100137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78</xdr:row>
      <xdr:rowOff>152400</xdr:rowOff>
    </xdr:from>
    <xdr:to>
      <xdr:col>6</xdr:col>
      <xdr:colOff>838200</xdr:colOff>
      <xdr:row>78</xdr:row>
      <xdr:rowOff>152400</xdr:rowOff>
    </xdr:to>
    <xdr:sp macro="" textlink="">
      <xdr:nvSpPr>
        <xdr:cNvPr id="49365" name="Line 18">
          <a:extLst>
            <a:ext uri="{FF2B5EF4-FFF2-40B4-BE49-F238E27FC236}">
              <a16:creationId xmlns:a16="http://schemas.microsoft.com/office/drawing/2014/main" id="{00000000-0008-0000-0300-0000D5C00000}"/>
            </a:ext>
          </a:extLst>
        </xdr:cNvPr>
        <xdr:cNvSpPr>
          <a:spLocks noChangeShapeType="1"/>
        </xdr:cNvSpPr>
      </xdr:nvSpPr>
      <xdr:spPr bwMode="auto">
        <a:xfrm>
          <a:off x="4229100" y="113252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133</xdr:row>
      <xdr:rowOff>152400</xdr:rowOff>
    </xdr:from>
    <xdr:to>
      <xdr:col>9</xdr:col>
      <xdr:colOff>0</xdr:colOff>
      <xdr:row>133</xdr:row>
      <xdr:rowOff>152400</xdr:rowOff>
    </xdr:to>
    <xdr:sp macro="" textlink="">
      <xdr:nvSpPr>
        <xdr:cNvPr id="49366" name="Line 16">
          <a:extLst>
            <a:ext uri="{FF2B5EF4-FFF2-40B4-BE49-F238E27FC236}">
              <a16:creationId xmlns:a16="http://schemas.microsoft.com/office/drawing/2014/main" id="{00000000-0008-0000-0300-0000D6C00000}"/>
            </a:ext>
          </a:extLst>
        </xdr:cNvPr>
        <xdr:cNvSpPr>
          <a:spLocks noChangeShapeType="1"/>
        </xdr:cNvSpPr>
      </xdr:nvSpPr>
      <xdr:spPr bwMode="auto">
        <a:xfrm>
          <a:off x="7200900" y="2119312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132</xdr:row>
      <xdr:rowOff>152400</xdr:rowOff>
    </xdr:from>
    <xdr:to>
      <xdr:col>9</xdr:col>
      <xdr:colOff>0</xdr:colOff>
      <xdr:row>132</xdr:row>
      <xdr:rowOff>152400</xdr:rowOff>
    </xdr:to>
    <xdr:sp macro="" textlink="">
      <xdr:nvSpPr>
        <xdr:cNvPr id="49367" name="Line 17">
          <a:extLst>
            <a:ext uri="{FF2B5EF4-FFF2-40B4-BE49-F238E27FC236}">
              <a16:creationId xmlns:a16="http://schemas.microsoft.com/office/drawing/2014/main" id="{00000000-0008-0000-0300-0000D7C00000}"/>
            </a:ext>
          </a:extLst>
        </xdr:cNvPr>
        <xdr:cNvSpPr>
          <a:spLocks noChangeShapeType="1"/>
        </xdr:cNvSpPr>
      </xdr:nvSpPr>
      <xdr:spPr bwMode="auto">
        <a:xfrm>
          <a:off x="7200900" y="210121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323850</xdr:colOff>
      <xdr:row>0</xdr:row>
      <xdr:rowOff>152400</xdr:rowOff>
    </xdr:from>
    <xdr:to>
      <xdr:col>31</xdr:col>
      <xdr:colOff>400050</xdr:colOff>
      <xdr:row>15</xdr:row>
      <xdr:rowOff>57150</xdr:rowOff>
    </xdr:to>
    <xdr:sp macro="" textlink="">
      <xdr:nvSpPr>
        <xdr:cNvPr id="14" name="Textfeld 13">
          <a:extLst>
            <a:ext uri="{FF2B5EF4-FFF2-40B4-BE49-F238E27FC236}">
              <a16:creationId xmlns:a16="http://schemas.microsoft.com/office/drawing/2014/main" id="{00000000-0008-0000-0300-00000E000000}"/>
            </a:ext>
          </a:extLst>
        </xdr:cNvPr>
        <xdr:cNvSpPr txBox="1"/>
      </xdr:nvSpPr>
      <xdr:spPr>
        <a:xfrm flipH="1">
          <a:off x="9296400" y="152400"/>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solidFill>
                <a:schemeClr val="dk1"/>
              </a:solidFill>
              <a:effectLst/>
              <a:latin typeface="+mn-lt"/>
              <a:ea typeface="+mn-ea"/>
              <a:cs typeface="+mn-cs"/>
            </a:rPr>
            <a:t>Explications</a:t>
          </a:r>
          <a:endParaRPr lang="de-CH">
            <a:effectLst/>
          </a:endParaRPr>
        </a:p>
        <a:p>
          <a:r>
            <a:rPr lang="fr-CH" sz="1100" b="1">
              <a:solidFill>
                <a:schemeClr val="dk1"/>
              </a:solidFill>
              <a:effectLst/>
              <a:latin typeface="+mn-lt"/>
              <a:ea typeface="+mn-ea"/>
              <a:cs typeface="+mn-cs"/>
            </a:rPr>
            <a:t>Si la valeur de référence de l'année précédente (H29, resp. H56) est &gt;60% et la différence avec le nouveau total (G29, resp. G56) est supérieure à 6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fr-CH" sz="1100" b="1">
              <a:solidFill>
                <a:schemeClr val="dk1"/>
              </a:solidFill>
              <a:effectLst/>
              <a:latin typeface="+mn-lt"/>
              <a:ea typeface="+mn-ea"/>
              <a:cs typeface="+mn-cs"/>
            </a:rPr>
            <a:t>Si la valeur de référence de l'année précédente (H29, resp. H56) est &lt;=60% et la différence avec le nouveau total (G29, resp. G56) est supérieure à 3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de-CH" sz="1100" b="1">
              <a:solidFill>
                <a:schemeClr val="dk1"/>
              </a:solidFill>
              <a:effectLst/>
              <a:latin typeface="+mn-lt"/>
              <a:ea typeface="+mn-ea"/>
              <a:cs typeface="+mn-cs"/>
            </a:rPr>
            <a:t>Dans le cas où</a:t>
          </a:r>
          <a:r>
            <a:rPr lang="de-CH" sz="1100" b="1" baseline="0">
              <a:solidFill>
                <a:schemeClr val="dk1"/>
              </a:solidFill>
              <a:effectLst/>
              <a:latin typeface="+mn-lt"/>
              <a:ea typeface="+mn-ea"/>
              <a:cs typeface="+mn-cs"/>
            </a:rPr>
            <a:t> le total (G29, resp. G56) est inférieur à 2,5%, la valeur de la case G29, resp. G56 est reprise automatiquement comme nouvelle valeur de référence dans la case I29, resp. I56 (non arrondi).</a:t>
          </a:r>
          <a:endParaRPr lang="de-CH">
            <a:effectLst/>
          </a:endParaRPr>
        </a:p>
      </xdr:txBody>
    </xdr:sp>
    <xdr:clientData fPrintsWithSheet="0"/>
  </xdr:twoCellAnchor>
  <xdr:twoCellAnchor editAs="oneCell">
    <xdr:from>
      <xdr:col>0</xdr:col>
      <xdr:colOff>19050</xdr:colOff>
      <xdr:row>2</xdr:row>
      <xdr:rowOff>19050</xdr:rowOff>
    </xdr:from>
    <xdr:to>
      <xdr:col>0</xdr:col>
      <xdr:colOff>2076450</xdr:colOff>
      <xdr:row>4</xdr:row>
      <xdr:rowOff>295275</xdr:rowOff>
    </xdr:to>
    <xdr:pic>
      <xdr:nvPicPr>
        <xdr:cNvPr id="49371" name="Picture 50" descr="\\AKVB.erz.be.ch\DATA-AKVB\Userhomes\mcss\Z_Systems\Desktop\Logo_F.jpg">
          <a:extLst>
            <a:ext uri="{FF2B5EF4-FFF2-40B4-BE49-F238E27FC236}">
              <a16:creationId xmlns:a16="http://schemas.microsoft.com/office/drawing/2014/main" id="{00000000-0008-0000-0300-0000DBC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209550"/>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561975</xdr:colOff>
      <xdr:row>74</xdr:row>
      <xdr:rowOff>161925</xdr:rowOff>
    </xdr:from>
    <xdr:to>
      <xdr:col>0</xdr:col>
      <xdr:colOff>1866900</xdr:colOff>
      <xdr:row>74</xdr:row>
      <xdr:rowOff>161925</xdr:rowOff>
    </xdr:to>
    <xdr:sp macro="" textlink="">
      <xdr:nvSpPr>
        <xdr:cNvPr id="49372" name="Line 21">
          <a:extLst>
            <a:ext uri="{FF2B5EF4-FFF2-40B4-BE49-F238E27FC236}">
              <a16:creationId xmlns:a16="http://schemas.microsoft.com/office/drawing/2014/main" id="{00000000-0008-0000-0300-0000DCC0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77</xdr:row>
      <xdr:rowOff>0</xdr:rowOff>
    </xdr:from>
    <xdr:to>
      <xdr:col>0</xdr:col>
      <xdr:colOff>1866900</xdr:colOff>
      <xdr:row>77</xdr:row>
      <xdr:rowOff>0</xdr:rowOff>
    </xdr:to>
    <xdr:sp macro="" textlink="">
      <xdr:nvSpPr>
        <xdr:cNvPr id="49373" name="Line 22">
          <a:extLst>
            <a:ext uri="{FF2B5EF4-FFF2-40B4-BE49-F238E27FC236}">
              <a16:creationId xmlns:a16="http://schemas.microsoft.com/office/drawing/2014/main" id="{00000000-0008-0000-0300-0000DDC0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78</xdr:row>
      <xdr:rowOff>161925</xdr:rowOff>
    </xdr:from>
    <xdr:to>
      <xdr:col>0</xdr:col>
      <xdr:colOff>1857375</xdr:colOff>
      <xdr:row>78</xdr:row>
      <xdr:rowOff>161925</xdr:rowOff>
    </xdr:to>
    <xdr:sp macro="" textlink="">
      <xdr:nvSpPr>
        <xdr:cNvPr id="49374" name="Line 23">
          <a:extLst>
            <a:ext uri="{FF2B5EF4-FFF2-40B4-BE49-F238E27FC236}">
              <a16:creationId xmlns:a16="http://schemas.microsoft.com/office/drawing/2014/main" id="{00000000-0008-0000-0300-0000DEC0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19050</xdr:colOff>
      <xdr:row>1</xdr:row>
      <xdr:rowOff>0</xdr:rowOff>
    </xdr:from>
    <xdr:to>
      <xdr:col>0</xdr:col>
      <xdr:colOff>2076450</xdr:colOff>
      <xdr:row>4</xdr:row>
      <xdr:rowOff>266700</xdr:rowOff>
    </xdr:to>
    <xdr:pic>
      <xdr:nvPicPr>
        <xdr:cNvPr id="2" name="Picture 50" descr="\\AKVB.erz.be.ch\DATA-AKVB\Userhomes\mcss\Z_Systems\Desktop\Logo_F.jpg">
          <a:extLst>
            <a:ext uri="{FF2B5EF4-FFF2-40B4-BE49-F238E27FC236}">
              <a16:creationId xmlns:a16="http://schemas.microsoft.com/office/drawing/2014/main" id="{093C63DD-AAEC-42A7-8EAD-F85C1C8DF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80975"/>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11</xdr:col>
      <xdr:colOff>695325</xdr:colOff>
      <xdr:row>15</xdr:row>
      <xdr:rowOff>66675</xdr:rowOff>
    </xdr:to>
    <xdr:pic>
      <xdr:nvPicPr>
        <xdr:cNvPr id="46095" name="Grafik 3">
          <a:extLst>
            <a:ext uri="{FF2B5EF4-FFF2-40B4-BE49-F238E27FC236}">
              <a16:creationId xmlns:a16="http://schemas.microsoft.com/office/drawing/2014/main" id="{00000000-0008-0000-0700-00000FB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71650"/>
          <a:ext cx="9077325" cy="272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V78"/>
  <sheetViews>
    <sheetView tabSelected="1"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4.7109375" style="20" customWidth="1"/>
    <col min="8" max="8" width="10.7109375" style="17" customWidth="1"/>
    <col min="9" max="9" width="10.28515625" style="17" customWidth="1"/>
    <col min="10" max="10" width="14" style="17" hidden="1" customWidth="1"/>
    <col min="11" max="22" width="11.42578125" style="17" hidden="1" customWidth="1"/>
    <col min="23" max="16384" width="11.42578125" style="17"/>
  </cols>
  <sheetData>
    <row r="1" spans="1:19" x14ac:dyDescent="0.2">
      <c r="A1" s="85"/>
      <c r="B1" s="85"/>
      <c r="C1" s="85"/>
      <c r="D1" s="10"/>
      <c r="E1" s="10"/>
      <c r="F1" s="10"/>
      <c r="G1" s="10"/>
      <c r="H1" s="85"/>
      <c r="I1" s="90" t="s">
        <v>1081</v>
      </c>
    </row>
    <row r="2" spans="1:19" ht="0.75" customHeight="1" x14ac:dyDescent="0.2"/>
    <row r="3" spans="1:19" ht="21.75" customHeight="1" x14ac:dyDescent="0.2">
      <c r="A3" s="197" t="s">
        <v>4</v>
      </c>
      <c r="B3" s="204" t="s">
        <v>429</v>
      </c>
      <c r="C3" s="205"/>
      <c r="D3" s="94"/>
      <c r="E3" s="206" t="s">
        <v>1048</v>
      </c>
      <c r="F3" s="206"/>
      <c r="G3" s="206"/>
      <c r="H3" s="183" t="s">
        <v>427</v>
      </c>
      <c r="I3" s="184"/>
    </row>
    <row r="4" spans="1:19" ht="21.75" customHeight="1" x14ac:dyDescent="0.2">
      <c r="A4" s="198"/>
      <c r="B4" s="200" t="s">
        <v>1119</v>
      </c>
      <c r="C4" s="201"/>
      <c r="D4" s="202" t="str">
        <f>IF(D3="","",IF(ISERROR(VLOOKUP(D3,Tabelle1!$B$10:$H$450,2,FALSE)),"SOE-Key ungültig",VLOOKUP(D3,Tabelle1!$B$10:$H$450,2,FALSE)))</f>
        <v/>
      </c>
      <c r="E4" s="202"/>
      <c r="F4" s="202"/>
      <c r="G4" s="203"/>
      <c r="H4" s="185"/>
      <c r="I4" s="186"/>
    </row>
    <row r="5" spans="1:19" ht="25.5" customHeight="1" x14ac:dyDescent="0.2">
      <c r="A5" s="198"/>
      <c r="B5" s="200" t="s">
        <v>428</v>
      </c>
      <c r="C5" s="201"/>
      <c r="D5" s="202" t="str">
        <f>IF(D4="","",IF(ISERROR(VLOOKUP(D3,Tabelle1!$B$10:$H$450,2,FALSE)),"SOE-Key ungültig",VLOOKUP(D3,Tabelle1!$B$10:$H$450,3,FALSE)))</f>
        <v/>
      </c>
      <c r="E5" s="202"/>
      <c r="F5" s="202"/>
      <c r="G5" s="203"/>
      <c r="H5" s="185"/>
      <c r="I5" s="186"/>
    </row>
    <row r="6" spans="1:19" ht="21" customHeight="1" x14ac:dyDescent="0.2">
      <c r="A6" s="199"/>
      <c r="B6" s="200" t="s">
        <v>419</v>
      </c>
      <c r="C6" s="201"/>
      <c r="D6" s="195" t="str">
        <f>IF(ISERROR(VLOOKUP(D3,Tabelle1!$B$10:$H$450,3,FALSE)),"",VLOOKUP(D3,Tabelle1!$B$10:$H$450,5,FALSE))</f>
        <v/>
      </c>
      <c r="E6" s="195"/>
      <c r="F6" s="195"/>
      <c r="G6" s="196"/>
      <c r="H6" s="187"/>
      <c r="I6" s="188"/>
    </row>
    <row r="7" spans="1:19" ht="14.25" customHeight="1" x14ac:dyDescent="0.2">
      <c r="A7" s="86"/>
      <c r="B7" s="105"/>
      <c r="C7" s="105"/>
      <c r="D7" s="105"/>
      <c r="E7" s="105"/>
      <c r="F7" s="105"/>
      <c r="G7" s="126"/>
      <c r="H7" s="189" t="s">
        <v>1078</v>
      </c>
      <c r="I7" s="191" t="s">
        <v>1079</v>
      </c>
    </row>
    <row r="8" spans="1:19" ht="16.5" customHeight="1" x14ac:dyDescent="0.25">
      <c r="A8" s="87" t="s">
        <v>32</v>
      </c>
      <c r="B8" s="106"/>
      <c r="C8" s="106"/>
      <c r="D8" s="8"/>
      <c r="E8" s="9"/>
      <c r="F8" s="9"/>
      <c r="G8" s="127"/>
      <c r="H8" s="189"/>
      <c r="I8" s="191"/>
    </row>
    <row r="9" spans="1:19" x14ac:dyDescent="0.2">
      <c r="A9" s="22" t="s">
        <v>431</v>
      </c>
      <c r="B9" s="23"/>
      <c r="C9" s="23"/>
      <c r="D9" s="9"/>
      <c r="E9" s="9"/>
      <c r="F9" s="9"/>
      <c r="G9" s="127"/>
      <c r="H9" s="189"/>
      <c r="I9" s="191"/>
    </row>
    <row r="10" spans="1:19" s="36" customFormat="1" ht="5.25" customHeight="1" x14ac:dyDescent="0.2">
      <c r="A10" s="88"/>
      <c r="B10" s="37"/>
      <c r="C10" s="37"/>
      <c r="D10" s="37"/>
      <c r="E10" s="37"/>
      <c r="F10" s="37"/>
      <c r="G10" s="128"/>
      <c r="H10" s="190"/>
      <c r="I10" s="192"/>
      <c r="J10" s="23"/>
      <c r="K10" s="23"/>
      <c r="L10" s="23"/>
      <c r="M10" s="23"/>
      <c r="N10" s="23"/>
      <c r="O10" s="23"/>
      <c r="P10" s="23"/>
      <c r="Q10" s="23"/>
      <c r="R10" s="23"/>
      <c r="S10" s="23"/>
    </row>
    <row r="11" spans="1:19" ht="3" customHeight="1" x14ac:dyDescent="0.2">
      <c r="A11" s="22"/>
      <c r="B11" s="23"/>
      <c r="C11" s="23"/>
      <c r="D11" s="9"/>
      <c r="E11" s="9"/>
      <c r="F11" s="9"/>
      <c r="G11" s="127"/>
      <c r="H11" s="122"/>
      <c r="I11" s="74"/>
    </row>
    <row r="12" spans="1:19" ht="15.75" x14ac:dyDescent="0.25">
      <c r="A12" s="29" t="s">
        <v>44</v>
      </c>
      <c r="B12" s="2"/>
      <c r="C12" s="2"/>
      <c r="D12" s="8"/>
      <c r="E12" s="9"/>
      <c r="F12" s="9"/>
      <c r="G12" s="127"/>
      <c r="H12" s="75"/>
      <c r="I12" s="74"/>
    </row>
    <row r="13" spans="1:19" s="24" customFormat="1" x14ac:dyDescent="0.2">
      <c r="A13" s="27" t="s">
        <v>1070</v>
      </c>
      <c r="B13" s="15"/>
      <c r="C13" s="12"/>
      <c r="D13" s="13"/>
      <c r="E13" s="9"/>
      <c r="F13" s="9"/>
      <c r="G13" s="127"/>
      <c r="H13" s="123"/>
      <c r="I13" s="78"/>
    </row>
    <row r="14" spans="1:19" s="24" customFormat="1" ht="9.9499999999999993" customHeight="1" x14ac:dyDescent="0.2">
      <c r="A14" s="27"/>
      <c r="B14" s="15"/>
      <c r="C14" s="12"/>
      <c r="D14" s="13"/>
      <c r="E14" s="9"/>
      <c r="F14" s="9"/>
      <c r="G14" s="127"/>
      <c r="H14" s="123"/>
      <c r="I14" s="78"/>
    </row>
    <row r="15" spans="1:19" s="24" customFormat="1" ht="16.5" x14ac:dyDescent="0.25">
      <c r="A15" s="27" t="s">
        <v>35</v>
      </c>
      <c r="B15" s="16"/>
      <c r="C15" s="12"/>
      <c r="D15" s="13"/>
      <c r="E15" s="8" t="s">
        <v>3</v>
      </c>
      <c r="F15" s="123"/>
      <c r="G15" s="127"/>
      <c r="H15" s="123"/>
      <c r="I15" s="78"/>
    </row>
    <row r="16" spans="1:19" s="35" customFormat="1" ht="6" customHeight="1" x14ac:dyDescent="0.2">
      <c r="A16" s="38"/>
      <c r="B16" s="36"/>
      <c r="C16" s="36"/>
      <c r="D16" s="36"/>
      <c r="E16" s="36"/>
      <c r="F16" s="36"/>
      <c r="G16" s="129"/>
      <c r="H16" s="36"/>
      <c r="I16" s="79"/>
      <c r="J16" s="21"/>
      <c r="K16" s="21"/>
      <c r="L16" s="21"/>
      <c r="M16" s="21"/>
      <c r="N16" s="21"/>
      <c r="O16" s="21"/>
      <c r="P16" s="21"/>
      <c r="Q16" s="21"/>
      <c r="R16" s="21"/>
      <c r="S16" s="21"/>
    </row>
    <row r="17" spans="1:19" x14ac:dyDescent="0.2">
      <c r="A17" s="22" t="s">
        <v>5</v>
      </c>
      <c r="B17" s="9"/>
      <c r="C17" s="9"/>
      <c r="D17" s="9"/>
      <c r="E17" s="9"/>
      <c r="F17" s="9"/>
      <c r="G17" s="130"/>
      <c r="H17" s="75"/>
      <c r="I17" s="74"/>
    </row>
    <row r="18" spans="1:19" s="35" customFormat="1" ht="6" customHeight="1" x14ac:dyDescent="0.2">
      <c r="A18" s="38"/>
      <c r="B18" s="36"/>
      <c r="C18" s="36"/>
      <c r="D18" s="36"/>
      <c r="E18" s="36"/>
      <c r="F18" s="36"/>
      <c r="G18" s="129"/>
      <c r="H18" s="36"/>
      <c r="I18" s="79"/>
      <c r="J18" s="21"/>
      <c r="K18" s="21"/>
      <c r="L18" s="21"/>
      <c r="M18" s="21"/>
      <c r="N18" s="21"/>
      <c r="O18" s="21"/>
      <c r="P18" s="21"/>
      <c r="Q18" s="21"/>
      <c r="R18" s="21"/>
      <c r="S18" s="21"/>
    </row>
    <row r="19" spans="1:19" x14ac:dyDescent="0.2">
      <c r="A19" s="22" t="s">
        <v>34</v>
      </c>
      <c r="B19" s="9"/>
      <c r="C19" s="9"/>
      <c r="D19" s="9">
        <v>38</v>
      </c>
      <c r="E19" s="9" t="s">
        <v>2</v>
      </c>
      <c r="F19" s="9"/>
      <c r="G19" s="130"/>
      <c r="H19" s="75"/>
      <c r="I19" s="74"/>
    </row>
    <row r="20" spans="1:19" x14ac:dyDescent="0.2">
      <c r="A20" s="159"/>
      <c r="B20" s="147"/>
      <c r="C20" s="147"/>
      <c r="D20" s="9">
        <v>39</v>
      </c>
      <c r="E20" s="9" t="s">
        <v>2</v>
      </c>
      <c r="F20" s="9"/>
      <c r="G20" s="130"/>
      <c r="H20" s="75"/>
      <c r="I20" s="74"/>
    </row>
    <row r="21" spans="1:19" s="35" customFormat="1" ht="6" customHeight="1" x14ac:dyDescent="0.2">
      <c r="A21" s="38"/>
      <c r="B21" s="36"/>
      <c r="C21" s="36"/>
      <c r="D21" s="36"/>
      <c r="E21" s="36"/>
      <c r="F21" s="36"/>
      <c r="G21" s="129"/>
      <c r="H21" s="36"/>
      <c r="I21" s="79"/>
      <c r="J21" s="21"/>
      <c r="K21" s="21"/>
      <c r="L21" s="21"/>
      <c r="M21" s="21"/>
      <c r="N21" s="21"/>
      <c r="O21" s="21"/>
      <c r="P21" s="21"/>
      <c r="Q21" s="21"/>
      <c r="R21" s="21"/>
      <c r="S21" s="21"/>
    </row>
    <row r="22" spans="1:19" x14ac:dyDescent="0.2">
      <c r="A22" s="22" t="s">
        <v>36</v>
      </c>
      <c r="B22" s="9"/>
      <c r="C22" s="9"/>
      <c r="D22" s="9"/>
      <c r="E22" s="9"/>
      <c r="F22" s="9"/>
      <c r="G22" s="101">
        <f>G19*D19/39 + G20*D20/39</f>
        <v>0</v>
      </c>
      <c r="H22" s="75"/>
      <c r="I22" s="74"/>
    </row>
    <row r="23" spans="1:19" s="35" customFormat="1" ht="6" customHeight="1" x14ac:dyDescent="0.2">
      <c r="A23" s="38"/>
      <c r="B23" s="36"/>
      <c r="C23" s="36"/>
      <c r="D23" s="36"/>
      <c r="E23" s="36"/>
      <c r="F23" s="36"/>
      <c r="G23" s="129"/>
      <c r="H23" s="36"/>
      <c r="I23" s="79"/>
      <c r="J23" s="21"/>
      <c r="K23" s="21"/>
      <c r="L23" s="21"/>
      <c r="M23" s="21"/>
      <c r="N23" s="21"/>
      <c r="O23" s="21"/>
      <c r="P23" s="21"/>
      <c r="Q23" s="21"/>
      <c r="R23" s="21"/>
      <c r="S23" s="21"/>
    </row>
    <row r="24" spans="1:19" x14ac:dyDescent="0.2">
      <c r="A24" s="22" t="s">
        <v>6</v>
      </c>
      <c r="B24" s="9"/>
      <c r="C24" s="9"/>
      <c r="D24" s="9"/>
      <c r="E24" s="9"/>
      <c r="F24" s="9"/>
      <c r="G24" s="130"/>
      <c r="H24" s="75"/>
      <c r="I24" s="74"/>
    </row>
    <row r="25" spans="1:19" x14ac:dyDescent="0.2">
      <c r="A25" s="22" t="s">
        <v>10</v>
      </c>
      <c r="B25" s="9"/>
      <c r="C25" s="9"/>
      <c r="D25" s="9"/>
      <c r="E25" s="9"/>
      <c r="F25" s="9"/>
      <c r="G25" s="127"/>
      <c r="H25" s="75"/>
      <c r="I25" s="74"/>
    </row>
    <row r="26" spans="1:19" s="35" customFormat="1" ht="12.75" x14ac:dyDescent="0.2">
      <c r="A26" s="38"/>
      <c r="B26" s="36"/>
      <c r="C26" s="36"/>
      <c r="D26" s="36"/>
      <c r="E26" s="36"/>
      <c r="F26" s="36"/>
      <c r="G26" s="129"/>
      <c r="H26" s="36"/>
      <c r="I26" s="79"/>
      <c r="J26" s="21"/>
      <c r="K26" s="21"/>
      <c r="L26" s="21"/>
      <c r="M26" s="21"/>
      <c r="N26" s="21"/>
      <c r="O26" s="21"/>
      <c r="P26" s="21"/>
      <c r="Q26" s="21"/>
      <c r="R26" s="21"/>
      <c r="S26" s="21"/>
    </row>
    <row r="27" spans="1:19" x14ac:dyDescent="0.2">
      <c r="A27" s="38" t="s">
        <v>14</v>
      </c>
      <c r="B27" s="5"/>
      <c r="C27" s="9"/>
      <c r="D27" s="9"/>
      <c r="E27" s="9"/>
      <c r="F27" s="9"/>
      <c r="G27" s="131"/>
      <c r="H27" s="75"/>
      <c r="I27" s="74"/>
      <c r="K27" s="100" t="s">
        <v>432</v>
      </c>
      <c r="L27" s="100" t="s">
        <v>438</v>
      </c>
      <c r="M27" s="100" t="s">
        <v>439</v>
      </c>
      <c r="N27" s="100" t="s">
        <v>440</v>
      </c>
      <c r="O27" s="100" t="s">
        <v>441</v>
      </c>
      <c r="P27" s="100" t="s">
        <v>442</v>
      </c>
      <c r="Q27" s="100" t="s">
        <v>443</v>
      </c>
      <c r="R27" s="100" t="s">
        <v>444</v>
      </c>
      <c r="S27" s="100" t="s">
        <v>445</v>
      </c>
    </row>
    <row r="28" spans="1:19" s="35" customFormat="1" ht="2.25" customHeight="1" thickBot="1" x14ac:dyDescent="0.25">
      <c r="A28" s="38"/>
      <c r="B28" s="36"/>
      <c r="C28" s="36"/>
      <c r="D28" s="36"/>
      <c r="E28" s="36"/>
      <c r="F28" s="193">
        <f>ROUND(5 + 0.104 *G17 + 0.106 * G22 + 0.194 * G24,3)</f>
        <v>5</v>
      </c>
      <c r="G28" s="194"/>
      <c r="H28" s="124"/>
      <c r="I28" s="80"/>
      <c r="J28" s="21"/>
      <c r="K28" s="101"/>
      <c r="L28" s="101"/>
      <c r="M28" s="101"/>
      <c r="N28" s="101"/>
      <c r="O28" s="101"/>
      <c r="P28" s="101"/>
      <c r="Q28" s="101"/>
      <c r="R28" s="101"/>
      <c r="S28" s="101"/>
    </row>
    <row r="29" spans="1:19" ht="23.25" customHeight="1" thickBot="1" x14ac:dyDescent="0.3">
      <c r="A29" s="45" t="s">
        <v>47</v>
      </c>
      <c r="B29" s="8"/>
      <c r="C29" s="9"/>
      <c r="D29" s="9"/>
      <c r="E29" s="43"/>
      <c r="F29" s="43"/>
      <c r="G29" s="116" t="str">
        <f>IF(SUM(G17,G19:G20,G22:G24)=0,"",IF((G27&lt;&gt;"x"),F28,F28 + G17 * 0.03))</f>
        <v/>
      </c>
      <c r="H29" s="125"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132"/>
      <c r="H30" s="75"/>
      <c r="I30" s="74"/>
    </row>
    <row r="31" spans="1:19" ht="15" hidden="1" x14ac:dyDescent="0.25">
      <c r="A31" s="29" t="s">
        <v>47</v>
      </c>
      <c r="B31" s="8"/>
      <c r="C31" s="9"/>
      <c r="D31" s="9"/>
      <c r="E31" s="53"/>
      <c r="F31" s="53"/>
      <c r="G31" s="81" t="str">
        <f>IFERROR(IF(G29&lt;2.5,G29,ROUND(G29/500,2)*500),"")</f>
        <v/>
      </c>
      <c r="I31" s="74"/>
      <c r="K31" s="84"/>
    </row>
    <row r="32" spans="1:19" s="36" customFormat="1" ht="2.25" customHeight="1" x14ac:dyDescent="0.2">
      <c r="A32" s="88"/>
      <c r="B32" s="37"/>
      <c r="C32" s="37"/>
      <c r="D32" s="37"/>
      <c r="E32" s="37"/>
      <c r="F32" s="37"/>
      <c r="G32" s="128"/>
      <c r="I32" s="79"/>
      <c r="J32" s="23"/>
      <c r="K32" s="23"/>
      <c r="L32" s="23"/>
      <c r="M32" s="23"/>
      <c r="N32" s="23"/>
      <c r="O32" s="23"/>
      <c r="P32" s="23"/>
      <c r="Q32" s="23"/>
      <c r="R32" s="23"/>
      <c r="S32" s="23"/>
    </row>
    <row r="33" spans="1:19" s="36" customFormat="1" ht="6" customHeight="1" x14ac:dyDescent="0.2">
      <c r="A33" s="88"/>
      <c r="B33" s="37"/>
      <c r="C33" s="37"/>
      <c r="D33" s="37"/>
      <c r="E33" s="37"/>
      <c r="F33" s="37"/>
      <c r="G33" s="128"/>
      <c r="I33" s="79"/>
      <c r="J33" s="23"/>
      <c r="K33" s="23"/>
      <c r="L33" s="23"/>
      <c r="M33" s="23"/>
      <c r="N33" s="23"/>
      <c r="O33" s="23"/>
      <c r="P33" s="23"/>
      <c r="Q33" s="23"/>
      <c r="R33" s="23"/>
      <c r="S33" s="23"/>
    </row>
    <row r="34" spans="1:19" ht="15.75" x14ac:dyDescent="0.25">
      <c r="A34" s="28" t="s">
        <v>51</v>
      </c>
      <c r="B34" s="1"/>
      <c r="C34" s="1"/>
      <c r="D34" s="6"/>
      <c r="E34" s="7"/>
      <c r="F34" s="7"/>
      <c r="G34" s="133"/>
      <c r="H34" s="75"/>
      <c r="I34" s="74"/>
    </row>
    <row r="35" spans="1:19" ht="9.75" customHeight="1" x14ac:dyDescent="0.25">
      <c r="A35" s="22"/>
      <c r="B35" s="9"/>
      <c r="C35" s="2"/>
      <c r="D35" s="8"/>
      <c r="E35" s="9"/>
      <c r="F35" s="9"/>
      <c r="G35" s="127"/>
      <c r="H35" s="75"/>
      <c r="I35" s="74"/>
    </row>
    <row r="36" spans="1:19" ht="15.75" x14ac:dyDescent="0.25">
      <c r="A36" s="45" t="s">
        <v>59</v>
      </c>
      <c r="B36" s="9"/>
      <c r="C36" s="2"/>
      <c r="D36" s="8"/>
      <c r="E36" s="23"/>
      <c r="F36" s="9"/>
      <c r="G36" s="127"/>
      <c r="H36" s="75"/>
      <c r="I36" s="74"/>
    </row>
    <row r="37" spans="1:19" ht="15.75" x14ac:dyDescent="0.25">
      <c r="A37" s="22" t="s">
        <v>42</v>
      </c>
      <c r="B37" s="9"/>
      <c r="C37" s="2"/>
      <c r="D37" s="8"/>
      <c r="E37" s="9"/>
      <c r="F37" s="9"/>
      <c r="G37" s="134"/>
      <c r="H37" s="75"/>
      <c r="I37" s="74"/>
    </row>
    <row r="38" spans="1:19" ht="15" x14ac:dyDescent="0.25">
      <c r="A38" s="22" t="s">
        <v>43</v>
      </c>
      <c r="B38" s="9"/>
      <c r="C38" s="108" t="str">
        <f>IF(AND(G37="x",G38="x"),"Nur 1 Feld markieren!","")</f>
        <v/>
      </c>
      <c r="D38" s="8"/>
      <c r="E38" s="9"/>
      <c r="F38" s="9"/>
      <c r="G38" s="134"/>
      <c r="H38" s="75"/>
      <c r="I38" s="74"/>
    </row>
    <row r="39" spans="1:19" s="35" customFormat="1" ht="1.5" customHeight="1" x14ac:dyDescent="0.2">
      <c r="A39" s="38"/>
      <c r="B39" s="36"/>
      <c r="C39" s="36"/>
      <c r="D39" s="36"/>
      <c r="E39" s="36"/>
      <c r="F39" s="36"/>
      <c r="G39" s="135" t="str">
        <f>IF(ISTEXT(I29),"",I29*0.6)</f>
        <v/>
      </c>
      <c r="H39" s="36"/>
      <c r="I39" s="79"/>
      <c r="J39" s="21"/>
      <c r="K39" s="21"/>
      <c r="L39" s="21"/>
      <c r="M39" s="21"/>
      <c r="N39" s="21"/>
      <c r="O39" s="21"/>
      <c r="P39" s="21"/>
      <c r="Q39" s="21"/>
      <c r="R39" s="21"/>
      <c r="S39" s="21"/>
    </row>
    <row r="40" spans="1:19" ht="3" customHeight="1" thickBot="1" x14ac:dyDescent="0.3">
      <c r="A40" s="22"/>
      <c r="B40" s="9"/>
      <c r="C40" s="2"/>
      <c r="D40" s="109"/>
      <c r="E40" s="9"/>
      <c r="F40" s="9"/>
      <c r="G40" s="135" t="str">
        <f>IF(G37="x",(G39+3.5),IF(G38="x",(G39+7),G39))</f>
        <v/>
      </c>
      <c r="H40" s="75"/>
      <c r="I40" s="74"/>
    </row>
    <row r="41" spans="1:19" s="26" customFormat="1" ht="15.75" thickBot="1" x14ac:dyDescent="0.3">
      <c r="A41" s="11" t="s">
        <v>1</v>
      </c>
      <c r="B41" s="14"/>
      <c r="C41" s="4"/>
      <c r="D41" s="3"/>
      <c r="E41" s="47"/>
      <c r="F41" s="47"/>
      <c r="G41" s="116" t="str">
        <f>IFERROR(G40,"")</f>
        <v/>
      </c>
      <c r="H41" s="25"/>
      <c r="I41" s="93" t="str">
        <f>$G$41</f>
        <v/>
      </c>
    </row>
    <row r="42" spans="1:19" s="36" customFormat="1" ht="6" customHeight="1" x14ac:dyDescent="0.2">
      <c r="A42" s="88"/>
      <c r="B42" s="37"/>
      <c r="C42" s="37"/>
      <c r="D42" s="37"/>
      <c r="E42" s="37"/>
      <c r="F42" s="37"/>
      <c r="G42" s="128"/>
      <c r="I42" s="79"/>
      <c r="J42" s="23"/>
      <c r="K42" s="23"/>
      <c r="L42" s="23"/>
      <c r="M42" s="23"/>
      <c r="N42" s="23"/>
      <c r="O42" s="23"/>
      <c r="P42" s="23"/>
      <c r="Q42" s="23"/>
      <c r="R42" s="23"/>
      <c r="S42" s="23"/>
    </row>
    <row r="43" spans="1:19" ht="15.75" x14ac:dyDescent="0.25">
      <c r="A43" s="28" t="s">
        <v>724</v>
      </c>
      <c r="B43" s="110"/>
      <c r="C43" s="1"/>
      <c r="D43" s="6"/>
      <c r="E43" s="7"/>
      <c r="F43" s="7"/>
      <c r="G43" s="133"/>
      <c r="H43" s="75"/>
      <c r="I43" s="74"/>
    </row>
    <row r="44" spans="1:19" ht="6" customHeight="1" x14ac:dyDescent="0.25">
      <c r="A44" s="48"/>
      <c r="B44" s="2"/>
      <c r="C44" s="2"/>
      <c r="D44" s="8"/>
      <c r="E44" s="9"/>
      <c r="F44" s="9"/>
      <c r="G44" s="127"/>
      <c r="H44" s="75"/>
      <c r="I44" s="74"/>
    </row>
    <row r="45" spans="1:19" ht="15.75" x14ac:dyDescent="0.25">
      <c r="A45" s="22" t="s">
        <v>38</v>
      </c>
      <c r="B45" s="2"/>
      <c r="C45" s="2"/>
      <c r="D45" s="8"/>
      <c r="E45" s="9"/>
      <c r="F45" s="9"/>
      <c r="G45" s="127"/>
      <c r="H45" s="75"/>
      <c r="I45" s="74"/>
    </row>
    <row r="46" spans="1:19" ht="16.5" x14ac:dyDescent="0.25">
      <c r="A46" s="27" t="s">
        <v>35</v>
      </c>
      <c r="B46" s="16"/>
      <c r="C46" s="12"/>
      <c r="D46" s="13"/>
      <c r="E46" s="8" t="s">
        <v>8</v>
      </c>
      <c r="F46" s="9"/>
      <c r="G46" s="127"/>
      <c r="H46" s="75"/>
      <c r="I46" s="74"/>
    </row>
    <row r="47" spans="1:19" s="35" customFormat="1" ht="6" customHeight="1" x14ac:dyDescent="0.2">
      <c r="A47" s="38"/>
      <c r="B47" s="36"/>
      <c r="C47" s="36"/>
      <c r="D47" s="36"/>
      <c r="E47" s="36"/>
      <c r="F47" s="36"/>
      <c r="G47" s="129"/>
      <c r="H47" s="36"/>
      <c r="I47" s="79"/>
      <c r="J47" s="21"/>
      <c r="K47" s="21"/>
      <c r="L47" s="21"/>
      <c r="M47" s="21"/>
      <c r="N47" s="21"/>
      <c r="O47" s="21"/>
      <c r="P47" s="21"/>
      <c r="Q47" s="21"/>
      <c r="R47" s="21"/>
      <c r="S47" s="21"/>
    </row>
    <row r="48" spans="1:19" x14ac:dyDescent="0.2">
      <c r="A48" s="22" t="s">
        <v>9</v>
      </c>
      <c r="B48" s="9"/>
      <c r="C48" s="9"/>
      <c r="D48" s="9">
        <v>38</v>
      </c>
      <c r="E48" s="9" t="s">
        <v>2</v>
      </c>
      <c r="F48" s="9"/>
      <c r="G48" s="130"/>
      <c r="H48" s="75"/>
      <c r="I48" s="74"/>
    </row>
    <row r="49" spans="1:19" x14ac:dyDescent="0.2">
      <c r="A49" s="22" t="s">
        <v>734</v>
      </c>
      <c r="B49" s="9"/>
      <c r="C49" s="9"/>
      <c r="D49" s="9">
        <v>39</v>
      </c>
      <c r="E49" s="9" t="s">
        <v>2</v>
      </c>
      <c r="F49" s="9"/>
      <c r="G49" s="130"/>
      <c r="H49" s="75"/>
      <c r="I49" s="74"/>
    </row>
    <row r="50" spans="1:19" s="35" customFormat="1" ht="6" customHeight="1" x14ac:dyDescent="0.2">
      <c r="A50" s="38"/>
      <c r="B50" s="36"/>
      <c r="C50" s="36"/>
      <c r="D50" s="36"/>
      <c r="E50" s="36"/>
      <c r="F50" s="36"/>
      <c r="G50" s="136"/>
      <c r="H50" s="36"/>
      <c r="I50" s="79"/>
      <c r="J50" s="21"/>
      <c r="K50" s="21"/>
      <c r="L50" s="21"/>
      <c r="M50" s="21"/>
      <c r="N50" s="21"/>
      <c r="O50" s="21"/>
      <c r="P50" s="21"/>
      <c r="Q50" s="21"/>
      <c r="R50" s="21"/>
      <c r="S50" s="21"/>
    </row>
    <row r="51" spans="1:19" ht="15" x14ac:dyDescent="0.25">
      <c r="A51" s="22" t="s">
        <v>37</v>
      </c>
      <c r="B51" s="9"/>
      <c r="C51" s="9"/>
      <c r="D51" s="8"/>
      <c r="E51" s="9"/>
      <c r="F51" s="9"/>
      <c r="G51" s="137">
        <f>G48*D48/39 + G49*D49/39</f>
        <v>0</v>
      </c>
      <c r="H51" s="75"/>
      <c r="I51" s="74"/>
    </row>
    <row r="52" spans="1:19" s="35" customFormat="1" ht="6" customHeight="1" x14ac:dyDescent="0.2">
      <c r="A52" s="38"/>
      <c r="B52" s="36"/>
      <c r="C52" s="36"/>
      <c r="D52" s="36"/>
      <c r="E52" s="36"/>
      <c r="F52" s="36"/>
      <c r="G52" s="136"/>
      <c r="H52" s="36"/>
      <c r="I52" s="79"/>
      <c r="J52" s="21"/>
      <c r="K52" s="21"/>
      <c r="L52" s="21"/>
      <c r="M52" s="21"/>
      <c r="N52" s="21"/>
      <c r="O52" s="21"/>
      <c r="P52" s="21"/>
      <c r="Q52" s="21"/>
      <c r="R52" s="21"/>
      <c r="S52" s="21"/>
    </row>
    <row r="53" spans="1:19" x14ac:dyDescent="0.2">
      <c r="A53" s="22" t="s">
        <v>53</v>
      </c>
      <c r="B53" s="9"/>
      <c r="C53" s="9"/>
      <c r="D53" s="9"/>
      <c r="E53" s="9"/>
      <c r="F53" s="112">
        <f>ROUND(G51*0.106+G53*0.194,3)</f>
        <v>0</v>
      </c>
      <c r="G53" s="130"/>
      <c r="H53" s="75"/>
      <c r="I53" s="74"/>
    </row>
    <row r="54" spans="1:19" x14ac:dyDescent="0.2">
      <c r="A54" s="22" t="s">
        <v>7</v>
      </c>
      <c r="B54" s="9"/>
      <c r="C54" s="9"/>
      <c r="D54" s="9"/>
      <c r="E54" s="9"/>
      <c r="F54" s="9"/>
      <c r="G54" s="127"/>
      <c r="H54" s="75"/>
      <c r="I54" s="74"/>
      <c r="K54" s="100" t="s">
        <v>432</v>
      </c>
      <c r="L54" s="100" t="s">
        <v>438</v>
      </c>
      <c r="M54" s="100" t="s">
        <v>439</v>
      </c>
      <c r="N54" s="100" t="s">
        <v>440</v>
      </c>
      <c r="O54" s="100" t="s">
        <v>441</v>
      </c>
      <c r="P54" s="100" t="s">
        <v>442</v>
      </c>
      <c r="Q54" s="100" t="s">
        <v>443</v>
      </c>
      <c r="R54" s="100" t="s">
        <v>444</v>
      </c>
      <c r="S54" s="100" t="s">
        <v>445</v>
      </c>
    </row>
    <row r="55" spans="1:19" s="35" customFormat="1" ht="15.75" customHeight="1" thickBot="1" x14ac:dyDescent="0.25">
      <c r="A55" s="38"/>
      <c r="B55" s="36"/>
      <c r="C55" s="36"/>
      <c r="D55" s="36"/>
      <c r="E55" s="36"/>
      <c r="F55" s="36"/>
      <c r="G55" s="136"/>
      <c r="H55" s="36"/>
      <c r="I55" s="79"/>
      <c r="J55" s="21"/>
      <c r="K55" s="100"/>
      <c r="L55" s="100"/>
      <c r="M55" s="100"/>
      <c r="N55" s="100"/>
      <c r="O55" s="100"/>
      <c r="P55" s="100"/>
      <c r="Q55" s="100"/>
      <c r="R55" s="100"/>
      <c r="S55" s="100"/>
    </row>
    <row r="56" spans="1:19" ht="15.75" thickBot="1" x14ac:dyDescent="0.3">
      <c r="A56" s="45" t="s">
        <v>48</v>
      </c>
      <c r="B56" s="8"/>
      <c r="C56" s="5"/>
      <c r="D56" s="9"/>
      <c r="E56" s="46"/>
      <c r="F56" s="46"/>
      <c r="G56" s="119" t="str">
        <f>IF(F53&lt;&gt;0,F53,"")</f>
        <v/>
      </c>
      <c r="H56" s="125"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6" customHeight="1" x14ac:dyDescent="0.25">
      <c r="A57" s="45"/>
      <c r="B57" s="8"/>
      <c r="C57" s="5"/>
      <c r="D57" s="9"/>
      <c r="E57" s="44"/>
      <c r="F57" s="44"/>
      <c r="G57" s="138"/>
      <c r="H57" s="75"/>
      <c r="I57" s="74"/>
    </row>
    <row r="58" spans="1:19" ht="15" hidden="1" x14ac:dyDescent="0.25">
      <c r="A58" s="29" t="s">
        <v>48</v>
      </c>
      <c r="B58" s="8"/>
      <c r="C58" s="5"/>
      <c r="D58" s="9"/>
      <c r="E58" s="44"/>
      <c r="F58" s="44"/>
      <c r="G58" s="82" t="str">
        <f>IFERROR(IF(G56&lt;2.5,G56,ROUND(G56/500,2)*500),"")</f>
        <v/>
      </c>
      <c r="I58" s="79"/>
    </row>
    <row r="59" spans="1:19" s="36" customFormat="1" ht="3.75" customHeight="1" x14ac:dyDescent="0.2">
      <c r="A59" s="88"/>
      <c r="B59" s="37"/>
      <c r="C59" s="37"/>
      <c r="D59" s="37"/>
      <c r="E59" s="37"/>
      <c r="F59" s="37"/>
      <c r="G59" s="128"/>
      <c r="I59" s="79"/>
      <c r="J59" s="23"/>
      <c r="K59" s="23"/>
      <c r="L59" s="23"/>
      <c r="M59" s="23"/>
      <c r="N59" s="23"/>
      <c r="O59" s="23"/>
      <c r="P59" s="23"/>
      <c r="Q59" s="23"/>
      <c r="R59" s="23"/>
      <c r="S59" s="23"/>
    </row>
    <row r="60" spans="1:19" s="36" customFormat="1" ht="6" customHeight="1" x14ac:dyDescent="0.2">
      <c r="A60" s="88"/>
      <c r="B60" s="37"/>
      <c r="C60" s="37"/>
      <c r="D60" s="37"/>
      <c r="E60" s="37"/>
      <c r="F60" s="37"/>
      <c r="G60" s="128"/>
      <c r="I60" s="79"/>
      <c r="J60" s="23"/>
      <c r="K60" s="23"/>
      <c r="L60" s="23"/>
      <c r="M60" s="23"/>
      <c r="N60" s="23"/>
      <c r="O60" s="23"/>
      <c r="P60" s="23"/>
      <c r="Q60" s="23"/>
      <c r="R60" s="23"/>
      <c r="S60" s="23"/>
    </row>
    <row r="61" spans="1:19" ht="15" customHeight="1" x14ac:dyDescent="0.25">
      <c r="A61" s="139" t="s">
        <v>731</v>
      </c>
      <c r="B61" s="140"/>
      <c r="C61" s="141"/>
      <c r="D61" s="142"/>
      <c r="E61" s="143"/>
      <c r="F61" s="143"/>
      <c r="G61" s="133"/>
      <c r="H61" s="75"/>
      <c r="I61" s="74"/>
    </row>
    <row r="62" spans="1:19" ht="12" customHeight="1" x14ac:dyDescent="0.25">
      <c r="A62" s="144" t="s">
        <v>725</v>
      </c>
      <c r="B62" s="145"/>
      <c r="C62" s="145"/>
      <c r="D62" s="146"/>
      <c r="E62" s="147"/>
      <c r="F62" s="147"/>
      <c r="G62" s="127"/>
      <c r="H62" s="75"/>
      <c r="I62" s="74"/>
    </row>
    <row r="63" spans="1:19" x14ac:dyDescent="0.2">
      <c r="A63" s="148" t="s">
        <v>777</v>
      </c>
      <c r="B63" s="147"/>
      <c r="C63" s="149"/>
      <c r="D63" s="147"/>
      <c r="E63" s="150"/>
      <c r="F63" s="151"/>
      <c r="G63" s="130"/>
      <c r="H63" s="75"/>
      <c r="I63" s="74"/>
      <c r="J63" s="17">
        <f>IF(ISBLANK(G63),0,G63)</f>
        <v>0</v>
      </c>
    </row>
    <row r="64" spans="1:19" ht="15" thickBot="1" x14ac:dyDescent="0.25">
      <c r="A64" s="148" t="s">
        <v>776</v>
      </c>
      <c r="B64" s="147"/>
      <c r="C64" s="149"/>
      <c r="D64" s="147"/>
      <c r="E64" s="150"/>
      <c r="F64" s="151"/>
      <c r="G64" s="130"/>
      <c r="H64" s="75"/>
      <c r="I64" s="74"/>
      <c r="J64" s="17">
        <f>IF(ISBLANK(G64),0,G64)</f>
        <v>0</v>
      </c>
    </row>
    <row r="65" spans="1:9" ht="15" x14ac:dyDescent="0.25">
      <c r="A65" s="152" t="s">
        <v>726</v>
      </c>
      <c r="B65" s="153"/>
      <c r="C65" s="154"/>
      <c r="D65" s="155"/>
      <c r="E65" s="156"/>
      <c r="F65" s="156"/>
      <c r="G65" s="119" t="str">
        <f>IF(AND(G63="",G64=""),"",(G63+G64)*1)</f>
        <v/>
      </c>
      <c r="H65" s="85"/>
      <c r="I65" s="181" t="str">
        <f>G65</f>
        <v/>
      </c>
    </row>
    <row r="66" spans="1:9" s="149" customFormat="1" ht="15" x14ac:dyDescent="0.25">
      <c r="A66" s="146"/>
      <c r="B66" s="146"/>
      <c r="C66" s="175"/>
      <c r="D66" s="147"/>
      <c r="E66" s="176"/>
      <c r="F66" s="176"/>
      <c r="G66" s="180"/>
      <c r="I66" s="177"/>
    </row>
    <row r="67" spans="1:9" ht="15" x14ac:dyDescent="0.25">
      <c r="A67" s="32" t="s">
        <v>1074</v>
      </c>
      <c r="B67" s="8"/>
      <c r="C67" s="5"/>
      <c r="D67" s="9"/>
      <c r="E67" s="33"/>
      <c r="F67" s="33"/>
      <c r="G67" s="33"/>
      <c r="H67" s="75"/>
      <c r="I67" s="75"/>
    </row>
    <row r="68" spans="1:9" ht="15" x14ac:dyDescent="0.25">
      <c r="A68" s="32" t="s">
        <v>736</v>
      </c>
      <c r="B68" s="8"/>
      <c r="C68" s="5"/>
      <c r="D68" s="9"/>
      <c r="E68" s="33"/>
      <c r="F68" s="33"/>
      <c r="G68" s="33"/>
      <c r="H68" s="75"/>
      <c r="I68" s="75"/>
    </row>
    <row r="69" spans="1:9" ht="15" x14ac:dyDescent="0.25">
      <c r="A69" s="32" t="s">
        <v>54</v>
      </c>
      <c r="B69" s="8"/>
      <c r="C69" s="5"/>
      <c r="D69" s="9"/>
      <c r="E69" s="33"/>
      <c r="F69" s="33"/>
      <c r="G69" s="33"/>
      <c r="H69" s="75"/>
      <c r="I69" s="75"/>
    </row>
    <row r="70" spans="1:9" ht="6.75" customHeight="1" x14ac:dyDescent="0.25">
      <c r="A70" s="32"/>
      <c r="B70" s="8"/>
      <c r="C70" s="5"/>
      <c r="D70" s="9"/>
      <c r="E70" s="33"/>
      <c r="F70" s="33"/>
      <c r="G70" s="33"/>
      <c r="H70" s="75"/>
      <c r="I70" s="75"/>
    </row>
    <row r="71" spans="1:9" ht="15.75" x14ac:dyDescent="0.25">
      <c r="A71" s="8" t="s">
        <v>11</v>
      </c>
      <c r="B71" s="2"/>
      <c r="C71" s="2"/>
      <c r="D71" s="8"/>
      <c r="E71" s="9"/>
      <c r="F71" s="9"/>
      <c r="G71" s="9"/>
      <c r="H71" s="75"/>
      <c r="I71" s="75"/>
    </row>
    <row r="72" spans="1:9" ht="9.9499999999999993" customHeight="1" x14ac:dyDescent="0.25">
      <c r="A72" s="8"/>
      <c r="B72" s="2"/>
      <c r="C72" s="2"/>
      <c r="D72" s="8"/>
      <c r="E72" s="9"/>
      <c r="F72" s="9"/>
      <c r="G72" s="9"/>
      <c r="H72" s="75"/>
      <c r="I72" s="75"/>
    </row>
    <row r="73" spans="1:9" x14ac:dyDescent="0.2">
      <c r="A73" s="75" t="s">
        <v>0</v>
      </c>
      <c r="B73" s="23" t="s">
        <v>12</v>
      </c>
      <c r="C73" s="75"/>
      <c r="D73" s="75"/>
      <c r="E73" s="9"/>
      <c r="F73" s="9"/>
      <c r="G73" s="9"/>
      <c r="H73" s="75"/>
      <c r="I73" s="75"/>
    </row>
    <row r="74" spans="1:9" s="20" customFormat="1" ht="12" customHeight="1" x14ac:dyDescent="0.2">
      <c r="A74" s="75"/>
      <c r="B74" s="75"/>
      <c r="C74" s="9"/>
      <c r="D74" s="75"/>
      <c r="E74" s="9"/>
      <c r="F74" s="9"/>
      <c r="G74" s="9"/>
      <c r="H74" s="75"/>
      <c r="I74" s="75"/>
    </row>
    <row r="75" spans="1:9" s="20" customFormat="1" x14ac:dyDescent="0.2">
      <c r="A75" s="75" t="s">
        <v>0</v>
      </c>
      <c r="B75" s="23" t="s">
        <v>55</v>
      </c>
      <c r="C75" s="75"/>
      <c r="D75" s="75"/>
      <c r="E75" s="9"/>
      <c r="F75" s="9"/>
      <c r="G75" s="9"/>
      <c r="H75" s="75"/>
      <c r="I75" s="75"/>
    </row>
    <row r="76" spans="1:9" s="20" customFormat="1" ht="12" customHeight="1" x14ac:dyDescent="0.2">
      <c r="A76" s="75"/>
      <c r="B76" s="75"/>
      <c r="C76" s="9"/>
      <c r="D76" s="75"/>
      <c r="E76" s="9"/>
      <c r="F76" s="9"/>
      <c r="G76" s="9"/>
      <c r="H76" s="75"/>
      <c r="I76" s="75"/>
    </row>
    <row r="77" spans="1:9" s="20" customFormat="1" x14ac:dyDescent="0.2">
      <c r="A77" s="75" t="s">
        <v>0</v>
      </c>
      <c r="B77" s="23" t="s">
        <v>13</v>
      </c>
      <c r="C77" s="75"/>
      <c r="D77" s="75"/>
      <c r="E77" s="9"/>
      <c r="F77" s="9"/>
      <c r="G77" s="9"/>
      <c r="H77" s="75"/>
      <c r="I77" s="75"/>
    </row>
    <row r="78" spans="1:9" ht="7.5" customHeight="1" x14ac:dyDescent="0.2">
      <c r="H78" s="75"/>
      <c r="I78" s="75"/>
    </row>
  </sheetData>
  <sheetProtection algorithmName="SHA-512" hashValue="myHlYmui+8BQD95sWZGryx6C6VqHPA8b/nNf30QkjlGd//6+oZil6Z7OtLQvj15VY/R9/7HMVCsHozf8ldBG8Q==" saltValue="MPuN2ij0aTNMmX0skR8ClQ==" spinCount="100000" sheet="1" selectLockedCells="1"/>
  <mergeCells count="13">
    <mergeCell ref="A3:A6"/>
    <mergeCell ref="B5:C5"/>
    <mergeCell ref="D5:G5"/>
    <mergeCell ref="B3:C3"/>
    <mergeCell ref="B4:C4"/>
    <mergeCell ref="D4:G4"/>
    <mergeCell ref="E3:G3"/>
    <mergeCell ref="B6:C6"/>
    <mergeCell ref="H3:I6"/>
    <mergeCell ref="H7:H10"/>
    <mergeCell ref="I7:I10"/>
    <mergeCell ref="F28:G28"/>
    <mergeCell ref="D6:G6"/>
  </mergeCells>
  <conditionalFormatting sqref="D4:G5">
    <cfRule type="cellIs" dxfId="3" priority="1" stopIfTrue="1" operator="equal">
      <formula>"SOE-Key ungültig"</formula>
    </cfRule>
  </conditionalFormatting>
  <hyperlinks>
    <hyperlink ref="E3:G3" location="'Suche SOE'!A7" display="SOE-Key unbekannt" xr:uid="{40A00C08-3CB2-46F5-AEED-431C9123F53B}"/>
  </hyperlinks>
  <pageMargins left="0.43307086614173229" right="0.15748031496062992" top="0.94488188976377963" bottom="0.19685039370078741" header="0.35433070866141736" footer="0.27559055118110237"/>
  <pageSetup paperSize="9" scale="8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S79"/>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8.7109375" style="20" customWidth="1"/>
    <col min="8" max="8" width="10.7109375" style="17" customWidth="1"/>
    <col min="9" max="9" width="10.28515625" style="17" customWidth="1"/>
    <col min="10" max="10" width="14" style="17" hidden="1" customWidth="1"/>
    <col min="11" max="19" width="11.42578125" style="17" hidden="1" customWidth="1"/>
    <col min="20" max="22" width="0" style="17" hidden="1" customWidth="1"/>
    <col min="23" max="16384" width="11.42578125" style="17"/>
  </cols>
  <sheetData>
    <row r="1" spans="1:19" x14ac:dyDescent="0.2">
      <c r="A1" s="207" t="s">
        <v>4</v>
      </c>
      <c r="B1" s="75"/>
      <c r="C1" s="75"/>
      <c r="D1" s="9"/>
      <c r="E1" s="9"/>
      <c r="F1" s="9"/>
      <c r="G1" s="9"/>
      <c r="H1" s="75"/>
      <c r="I1" s="174" t="s">
        <v>1081</v>
      </c>
    </row>
    <row r="2" spans="1:19" ht="0.75" customHeight="1" x14ac:dyDescent="0.2">
      <c r="A2" s="208"/>
    </row>
    <row r="3" spans="1:19" ht="21.75" customHeight="1" x14ac:dyDescent="0.2">
      <c r="A3" s="208"/>
      <c r="B3" s="213" t="s">
        <v>1077</v>
      </c>
      <c r="C3" s="214"/>
      <c r="D3" s="104"/>
      <c r="E3" s="215" t="s">
        <v>1052</v>
      </c>
      <c r="F3" s="215"/>
      <c r="G3" s="216"/>
      <c r="H3" s="183" t="s">
        <v>449</v>
      </c>
      <c r="I3" s="184"/>
    </row>
    <row r="4" spans="1:19" ht="21.75" customHeight="1" x14ac:dyDescent="0.2">
      <c r="A4" s="208"/>
      <c r="B4" s="200" t="s">
        <v>1119</v>
      </c>
      <c r="C4" s="201"/>
      <c r="D4" s="202" t="str">
        <f>IF(D3="","",IF(ISERROR(VLOOKUP(D3,Tabelle1!$B$10:$H$450,2,FALSE)),"SOE-Key ungültig",VLOOKUP(D3,Tabelle1!$B$10:$H$450,2,FALSE)))</f>
        <v/>
      </c>
      <c r="E4" s="202"/>
      <c r="F4" s="202"/>
      <c r="G4" s="203"/>
      <c r="H4" s="185"/>
      <c r="I4" s="186"/>
    </row>
    <row r="5" spans="1:19" ht="25.5" customHeight="1" x14ac:dyDescent="0.2">
      <c r="A5" s="208"/>
      <c r="B5" s="200" t="s">
        <v>447</v>
      </c>
      <c r="C5" s="201"/>
      <c r="D5" s="202" t="str">
        <f>IF(D4="","",IF(ISERROR(VLOOKUP(D3,Tabelle1!$B$10:$H$450,2,FALSE)),"SOE-Key ungültig",VLOOKUP(D3,Tabelle1!$B$10:$H$450,3,FALSE)))</f>
        <v/>
      </c>
      <c r="E5" s="202"/>
      <c r="F5" s="202"/>
      <c r="G5" s="203"/>
      <c r="H5" s="185"/>
      <c r="I5" s="186"/>
    </row>
    <row r="6" spans="1:19" ht="21" customHeight="1" x14ac:dyDescent="0.2">
      <c r="A6" s="208"/>
      <c r="B6" s="200" t="s">
        <v>448</v>
      </c>
      <c r="C6" s="201"/>
      <c r="D6" s="195" t="str">
        <f>IF(ISERROR(VLOOKUP(D3,Tabelle1!$B$10:$H$450,3,FALSE)),"",VLOOKUP(D3,Tabelle1!$B$10:$H$450,5,FALSE))</f>
        <v/>
      </c>
      <c r="E6" s="195"/>
      <c r="F6" s="195"/>
      <c r="G6" s="196"/>
      <c r="H6" s="217"/>
      <c r="I6" s="188"/>
    </row>
    <row r="7" spans="1:19" ht="14.25" customHeight="1" x14ac:dyDescent="0.2">
      <c r="A7" s="86"/>
      <c r="B7" s="105"/>
      <c r="C7" s="105"/>
      <c r="D7" s="105"/>
      <c r="E7" s="105"/>
      <c r="F7" s="105"/>
      <c r="G7" s="105"/>
      <c r="H7" s="209" t="s">
        <v>1073</v>
      </c>
      <c r="I7" s="211" t="s">
        <v>1080</v>
      </c>
    </row>
    <row r="8" spans="1:19" ht="16.5" customHeight="1" x14ac:dyDescent="0.25">
      <c r="A8" s="87" t="s">
        <v>33</v>
      </c>
      <c r="B8" s="106"/>
      <c r="C8" s="106"/>
      <c r="D8" s="8"/>
      <c r="E8" s="9"/>
      <c r="F8" s="9"/>
      <c r="G8" s="9"/>
      <c r="H8" s="209"/>
      <c r="I8" s="211"/>
    </row>
    <row r="9" spans="1:19" x14ac:dyDescent="0.2">
      <c r="A9" s="22" t="s">
        <v>450</v>
      </c>
      <c r="B9" s="23"/>
      <c r="C9" s="23"/>
      <c r="D9" s="9"/>
      <c r="E9" s="9"/>
      <c r="F9" s="9"/>
      <c r="G9" s="9"/>
      <c r="H9" s="209"/>
      <c r="I9" s="211"/>
    </row>
    <row r="10" spans="1:19" s="36" customFormat="1" ht="5.25" customHeight="1" x14ac:dyDescent="0.2">
      <c r="A10" s="88"/>
      <c r="B10" s="37"/>
      <c r="C10" s="37"/>
      <c r="D10" s="37"/>
      <c r="E10" s="37"/>
      <c r="F10" s="37"/>
      <c r="G10" s="37"/>
      <c r="H10" s="210"/>
      <c r="I10" s="212"/>
      <c r="J10" s="23"/>
      <c r="K10" s="23"/>
      <c r="L10" s="23"/>
      <c r="M10" s="23"/>
      <c r="N10" s="23"/>
      <c r="O10" s="23"/>
      <c r="P10" s="23"/>
      <c r="Q10" s="23"/>
      <c r="R10" s="23"/>
      <c r="S10" s="23"/>
    </row>
    <row r="11" spans="1:19" ht="3" customHeight="1" x14ac:dyDescent="0.2">
      <c r="A11" s="22"/>
      <c r="B11" s="23"/>
      <c r="C11" s="23"/>
      <c r="D11" s="9"/>
      <c r="E11" s="9"/>
      <c r="F11" s="9"/>
      <c r="G11" s="9"/>
      <c r="H11" s="74"/>
      <c r="I11" s="74"/>
    </row>
    <row r="12" spans="1:19" ht="15.75" x14ac:dyDescent="0.25">
      <c r="A12" s="29" t="s">
        <v>15</v>
      </c>
      <c r="B12" s="2"/>
      <c r="C12" s="2"/>
      <c r="D12" s="8"/>
      <c r="E12" s="9"/>
      <c r="F12" s="9"/>
      <c r="G12" s="9"/>
      <c r="H12" s="76"/>
      <c r="I12" s="74"/>
    </row>
    <row r="13" spans="1:19" s="24" customFormat="1" x14ac:dyDescent="0.2">
      <c r="A13" s="27" t="s">
        <v>1072</v>
      </c>
      <c r="B13" s="15"/>
      <c r="C13" s="12"/>
      <c r="D13" s="13"/>
      <c r="E13" s="9"/>
      <c r="F13" s="9"/>
      <c r="G13" s="9"/>
      <c r="H13" s="77"/>
      <c r="I13" s="78"/>
    </row>
    <row r="14" spans="1:19" s="24" customFormat="1" ht="9.9499999999999993" customHeight="1" x14ac:dyDescent="0.2">
      <c r="A14" s="27"/>
      <c r="B14" s="15"/>
      <c r="C14" s="12"/>
      <c r="D14" s="13"/>
      <c r="E14" s="9"/>
      <c r="F14" s="9"/>
      <c r="G14" s="9"/>
      <c r="H14" s="77"/>
      <c r="I14" s="78"/>
    </row>
    <row r="15" spans="1:19" s="24" customFormat="1" ht="16.5" x14ac:dyDescent="0.25">
      <c r="A15" s="49" t="s">
        <v>39</v>
      </c>
      <c r="B15" s="16"/>
      <c r="C15" s="12"/>
      <c r="D15" s="13"/>
      <c r="E15" s="8"/>
      <c r="F15" s="107" t="s">
        <v>16</v>
      </c>
      <c r="G15" s="9"/>
      <c r="H15" s="77"/>
      <c r="I15" s="78"/>
    </row>
    <row r="16" spans="1:19" s="35" customFormat="1" ht="6" customHeight="1" x14ac:dyDescent="0.2">
      <c r="A16" s="38"/>
      <c r="B16" s="36"/>
      <c r="C16" s="36"/>
      <c r="D16" s="36"/>
      <c r="E16" s="36"/>
      <c r="F16" s="36"/>
      <c r="G16" s="36"/>
      <c r="H16" s="38"/>
      <c r="I16" s="79"/>
      <c r="J16" s="21"/>
      <c r="K16" s="21"/>
      <c r="L16" s="21"/>
      <c r="M16" s="21"/>
      <c r="N16" s="21"/>
      <c r="O16" s="21"/>
      <c r="P16" s="21"/>
      <c r="Q16" s="21"/>
      <c r="R16" s="21"/>
      <c r="S16" s="21"/>
    </row>
    <row r="17" spans="1:19" x14ac:dyDescent="0.2">
      <c r="A17" s="40" t="s">
        <v>17</v>
      </c>
      <c r="B17" s="9"/>
      <c r="C17" s="9"/>
      <c r="D17" s="9"/>
      <c r="E17" s="9"/>
      <c r="F17" s="9"/>
      <c r="G17" s="71"/>
      <c r="H17" s="76"/>
      <c r="I17" s="74"/>
    </row>
    <row r="18" spans="1:19" s="35" customFormat="1" ht="6" customHeight="1" x14ac:dyDescent="0.2">
      <c r="A18" s="38"/>
      <c r="B18" s="36"/>
      <c r="C18" s="36"/>
      <c r="D18" s="36"/>
      <c r="E18" s="36"/>
      <c r="F18" s="36"/>
      <c r="G18" s="36"/>
      <c r="H18" s="38"/>
      <c r="I18" s="79"/>
      <c r="J18" s="21"/>
      <c r="K18" s="21"/>
      <c r="L18" s="21"/>
      <c r="M18" s="21"/>
      <c r="N18" s="21"/>
      <c r="O18" s="21"/>
      <c r="P18" s="21"/>
      <c r="Q18" s="21"/>
      <c r="R18" s="21"/>
      <c r="S18" s="21"/>
    </row>
    <row r="19" spans="1:19" x14ac:dyDescent="0.2">
      <c r="A19" s="40" t="s">
        <v>45</v>
      </c>
      <c r="B19" s="9"/>
      <c r="C19" s="9"/>
      <c r="D19" s="9"/>
      <c r="E19" s="9">
        <v>38</v>
      </c>
      <c r="F19" s="41" t="s">
        <v>18</v>
      </c>
      <c r="G19" s="71"/>
      <c r="H19" s="76"/>
      <c r="I19" s="74"/>
    </row>
    <row r="20" spans="1:19" x14ac:dyDescent="0.2">
      <c r="A20" s="22"/>
      <c r="B20" s="9"/>
      <c r="C20" s="9"/>
      <c r="D20" s="9"/>
      <c r="E20" s="9">
        <v>39</v>
      </c>
      <c r="F20" s="41" t="s">
        <v>18</v>
      </c>
      <c r="G20" s="71"/>
      <c r="H20" s="76"/>
      <c r="I20" s="74"/>
    </row>
    <row r="21" spans="1:19" s="35" customFormat="1" ht="6" customHeight="1" x14ac:dyDescent="0.2">
      <c r="A21" s="38"/>
      <c r="B21" s="36"/>
      <c r="C21" s="36"/>
      <c r="D21" s="36"/>
      <c r="E21" s="36"/>
      <c r="F21" s="36"/>
      <c r="G21" s="36"/>
      <c r="H21" s="38"/>
      <c r="I21" s="79"/>
      <c r="J21" s="21"/>
      <c r="K21" s="21"/>
      <c r="L21" s="21"/>
      <c r="M21" s="21"/>
      <c r="N21" s="21"/>
      <c r="O21" s="21"/>
      <c r="P21" s="21"/>
      <c r="Q21" s="21"/>
      <c r="R21" s="21"/>
      <c r="S21" s="21"/>
    </row>
    <row r="22" spans="1:19" x14ac:dyDescent="0.2">
      <c r="A22" s="40" t="s">
        <v>451</v>
      </c>
      <c r="B22" s="9"/>
      <c r="C22" s="9"/>
      <c r="D22" s="9"/>
      <c r="E22" s="9"/>
      <c r="F22" s="9"/>
      <c r="G22" s="117">
        <f>G19*E19/39 + G20*E20/39</f>
        <v>0</v>
      </c>
      <c r="H22" s="76"/>
      <c r="I22" s="74"/>
    </row>
    <row r="23" spans="1:19" s="35" customFormat="1" ht="6" customHeight="1" x14ac:dyDescent="0.2">
      <c r="A23" s="38"/>
      <c r="B23" s="36"/>
      <c r="C23" s="36"/>
      <c r="D23" s="36"/>
      <c r="E23" s="36"/>
      <c r="F23" s="36"/>
      <c r="G23" s="36"/>
      <c r="H23" s="38"/>
      <c r="I23" s="79"/>
      <c r="J23" s="21"/>
      <c r="K23" s="21"/>
      <c r="L23" s="21"/>
      <c r="M23" s="21"/>
      <c r="N23" s="21"/>
      <c r="O23" s="21"/>
      <c r="P23" s="21"/>
      <c r="Q23" s="21"/>
      <c r="R23" s="21"/>
      <c r="S23" s="21"/>
    </row>
    <row r="24" spans="1:19" x14ac:dyDescent="0.2">
      <c r="A24" s="40" t="s">
        <v>19</v>
      </c>
      <c r="B24" s="9"/>
      <c r="C24" s="9"/>
      <c r="D24" s="9"/>
      <c r="E24" s="9"/>
      <c r="F24" s="9"/>
      <c r="G24" s="71"/>
      <c r="H24" s="76"/>
      <c r="I24" s="74"/>
    </row>
    <row r="25" spans="1:19" x14ac:dyDescent="0.2">
      <c r="A25" s="40" t="s">
        <v>20</v>
      </c>
      <c r="B25" s="9"/>
      <c r="C25" s="9"/>
      <c r="D25" s="9"/>
      <c r="E25" s="9"/>
      <c r="F25" s="9"/>
      <c r="G25" s="9"/>
      <c r="H25" s="76"/>
      <c r="I25" s="74"/>
    </row>
    <row r="26" spans="1:19" s="35" customFormat="1" ht="12.75" x14ac:dyDescent="0.2">
      <c r="A26" s="38"/>
      <c r="B26" s="36"/>
      <c r="C26" s="36"/>
      <c r="D26" s="36"/>
      <c r="E26" s="36"/>
      <c r="F26" s="36"/>
      <c r="G26" s="36"/>
      <c r="H26" s="38"/>
      <c r="I26" s="79"/>
      <c r="J26" s="21"/>
      <c r="K26" s="21"/>
      <c r="L26" s="21"/>
      <c r="M26" s="21"/>
      <c r="N26" s="21"/>
      <c r="O26" s="21"/>
      <c r="P26" s="21"/>
      <c r="Q26" s="21"/>
      <c r="R26" s="21"/>
      <c r="S26" s="21"/>
    </row>
    <row r="27" spans="1:19" ht="15" customHeight="1" x14ac:dyDescent="0.2">
      <c r="A27" s="22" t="s">
        <v>21</v>
      </c>
      <c r="B27" s="5"/>
      <c r="C27" s="9"/>
      <c r="D27" s="9"/>
      <c r="E27" s="9"/>
      <c r="F27" s="9"/>
      <c r="G27" s="91"/>
      <c r="H27" s="76"/>
      <c r="I27" s="74"/>
      <c r="K27" s="100" t="s">
        <v>432</v>
      </c>
      <c r="L27" s="100" t="s">
        <v>438</v>
      </c>
      <c r="M27" s="100" t="s">
        <v>439</v>
      </c>
      <c r="N27" s="100" t="s">
        <v>440</v>
      </c>
      <c r="O27" s="100" t="s">
        <v>441</v>
      </c>
      <c r="P27" s="100" t="s">
        <v>442</v>
      </c>
      <c r="Q27" s="100" t="s">
        <v>443</v>
      </c>
      <c r="R27" s="100" t="s">
        <v>444</v>
      </c>
      <c r="S27" s="100" t="s">
        <v>445</v>
      </c>
    </row>
    <row r="28" spans="1:19" s="35" customFormat="1" ht="3" customHeight="1" thickBot="1" x14ac:dyDescent="0.25">
      <c r="A28" s="38"/>
      <c r="B28" s="36"/>
      <c r="C28" s="36"/>
      <c r="D28" s="36"/>
      <c r="E28" s="36"/>
      <c r="F28" s="193">
        <f>ROUND(5 + 0.104 *G17 + 0.106 * G22 + 0.194 * G24,3)</f>
        <v>5</v>
      </c>
      <c r="G28" s="193"/>
      <c r="H28" s="30"/>
      <c r="I28" s="80"/>
      <c r="J28" s="21"/>
      <c r="K28" s="101"/>
      <c r="L28" s="101"/>
      <c r="M28" s="101"/>
      <c r="N28" s="101"/>
      <c r="O28" s="101"/>
      <c r="P28" s="101"/>
      <c r="Q28" s="101"/>
      <c r="R28" s="101"/>
      <c r="S28" s="101"/>
    </row>
    <row r="29" spans="1:19" ht="21" customHeight="1" thickBot="1" x14ac:dyDescent="0.3">
      <c r="A29" s="103" t="s">
        <v>50</v>
      </c>
      <c r="B29" s="8"/>
      <c r="C29" s="9"/>
      <c r="D29" s="9"/>
      <c r="E29" s="43"/>
      <c r="F29" s="43"/>
      <c r="G29" s="114" t="str">
        <f>IF(SUM(G17,G19:G20,G22:G24)=0,"",IF((G27&lt;&gt;"x"),F28,F28 + G17 * 0.03))</f>
        <v/>
      </c>
      <c r="H29" s="92"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42"/>
      <c r="H30" s="76"/>
      <c r="I30" s="74"/>
    </row>
    <row r="31" spans="1:19" ht="15" hidden="1" x14ac:dyDescent="0.25">
      <c r="A31" s="29" t="s">
        <v>47</v>
      </c>
      <c r="B31" s="8"/>
      <c r="C31" s="9"/>
      <c r="D31" s="9"/>
      <c r="E31" s="53"/>
      <c r="F31" s="53"/>
      <c r="G31" s="81" t="str">
        <f>IFERROR(IF(G29&lt;2.5,G29,ROUND(G29/500,2)*500),"")</f>
        <v/>
      </c>
      <c r="H31" s="75"/>
      <c r="I31" s="74"/>
      <c r="K31" s="84"/>
    </row>
    <row r="32" spans="1:19" s="36" customFormat="1" ht="2.25" customHeight="1" x14ac:dyDescent="0.2">
      <c r="A32" s="88"/>
      <c r="B32" s="37"/>
      <c r="C32" s="37"/>
      <c r="D32" s="37"/>
      <c r="E32" s="37"/>
      <c r="F32" s="37"/>
      <c r="G32" s="37"/>
      <c r="H32" s="38"/>
      <c r="I32" s="79"/>
      <c r="J32" s="23"/>
      <c r="K32" s="23"/>
      <c r="L32" s="23"/>
      <c r="M32" s="23"/>
      <c r="N32" s="23"/>
      <c r="O32" s="23"/>
      <c r="P32" s="23"/>
      <c r="Q32" s="23"/>
      <c r="R32" s="23"/>
      <c r="S32" s="23"/>
    </row>
    <row r="33" spans="1:19" s="36" customFormat="1" ht="6" customHeight="1" x14ac:dyDescent="0.2">
      <c r="A33" s="88"/>
      <c r="B33" s="37"/>
      <c r="C33" s="37"/>
      <c r="D33" s="37"/>
      <c r="E33" s="37"/>
      <c r="F33" s="37"/>
      <c r="G33" s="37"/>
      <c r="H33" s="38"/>
      <c r="I33" s="79"/>
      <c r="J33" s="23"/>
      <c r="K33" s="23"/>
      <c r="L33" s="23"/>
      <c r="M33" s="23"/>
      <c r="N33" s="23"/>
      <c r="O33" s="23"/>
      <c r="P33" s="23"/>
      <c r="Q33" s="23"/>
      <c r="R33" s="23"/>
      <c r="S33" s="23"/>
    </row>
    <row r="34" spans="1:19" ht="15.75" x14ac:dyDescent="0.25">
      <c r="A34" s="28" t="s">
        <v>52</v>
      </c>
      <c r="B34" s="1"/>
      <c r="C34" s="1"/>
      <c r="D34" s="6"/>
      <c r="E34" s="7"/>
      <c r="F34" s="7"/>
      <c r="G34" s="7"/>
      <c r="H34" s="76"/>
      <c r="I34" s="74"/>
    </row>
    <row r="35" spans="1:19" ht="9.75" customHeight="1" x14ac:dyDescent="0.25">
      <c r="A35" s="22"/>
      <c r="B35" s="9"/>
      <c r="C35" s="2"/>
      <c r="D35" s="8"/>
      <c r="E35" s="9"/>
      <c r="F35" s="9"/>
      <c r="G35" s="9"/>
      <c r="H35" s="76"/>
      <c r="I35" s="74"/>
    </row>
    <row r="36" spans="1:19" ht="15.75" x14ac:dyDescent="0.25">
      <c r="A36" s="45" t="s">
        <v>60</v>
      </c>
      <c r="B36" s="9"/>
      <c r="C36" s="2"/>
      <c r="D36" s="8"/>
      <c r="E36" s="23"/>
      <c r="F36" s="9"/>
      <c r="G36" s="9"/>
      <c r="H36" s="76"/>
      <c r="I36" s="74"/>
    </row>
    <row r="37" spans="1:19" ht="15.75" x14ac:dyDescent="0.25">
      <c r="A37" s="22" t="s">
        <v>22</v>
      </c>
      <c r="B37" s="9"/>
      <c r="C37" s="2"/>
      <c r="D37" s="8"/>
      <c r="E37" s="9"/>
      <c r="F37" s="9"/>
      <c r="G37" s="121"/>
      <c r="H37" s="76"/>
      <c r="I37" s="74"/>
    </row>
    <row r="38" spans="1:19" ht="15" x14ac:dyDescent="0.25">
      <c r="A38" s="22" t="s">
        <v>23</v>
      </c>
      <c r="B38" s="9"/>
      <c r="C38" s="108" t="str">
        <f>IF(AND(G37="x",G38="x"),"Seulement marquer une croix!","")</f>
        <v/>
      </c>
      <c r="D38" s="8"/>
      <c r="E38" s="9"/>
      <c r="F38" s="9"/>
      <c r="G38" s="121"/>
      <c r="H38" s="76"/>
      <c r="I38" s="74"/>
    </row>
    <row r="39" spans="1:19" s="35" customFormat="1" ht="1.5" customHeight="1" x14ac:dyDescent="0.2">
      <c r="A39" s="22"/>
      <c r="B39" s="36"/>
      <c r="C39" s="36"/>
      <c r="D39" s="36"/>
      <c r="E39" s="36"/>
      <c r="F39" s="36"/>
      <c r="G39" s="72" t="str">
        <f>IF(ISTEXT(I29),"",I29*0.6)</f>
        <v/>
      </c>
      <c r="H39" s="38"/>
      <c r="I39" s="79"/>
      <c r="J39" s="21"/>
      <c r="K39" s="21"/>
      <c r="L39" s="21"/>
      <c r="M39" s="21"/>
      <c r="N39" s="21"/>
      <c r="O39" s="21"/>
      <c r="P39" s="21"/>
      <c r="Q39" s="21"/>
      <c r="R39" s="21"/>
      <c r="S39" s="21"/>
    </row>
    <row r="40" spans="1:19" ht="3" customHeight="1" thickBot="1" x14ac:dyDescent="0.3">
      <c r="A40" s="22"/>
      <c r="B40" s="9"/>
      <c r="C40" s="2"/>
      <c r="D40" s="109"/>
      <c r="E40" s="9"/>
      <c r="F40" s="9"/>
      <c r="G40" s="72" t="str">
        <f>IF(G37="x",(G39+3.5),IF(G38="x",(G39+7),G39))</f>
        <v/>
      </c>
      <c r="H40" s="76"/>
      <c r="I40" s="74"/>
    </row>
    <row r="41" spans="1:19" s="26" customFormat="1" ht="15.75" thickBot="1" x14ac:dyDescent="0.3">
      <c r="A41" s="11" t="s">
        <v>27</v>
      </c>
      <c r="B41" s="14"/>
      <c r="C41" s="4"/>
      <c r="D41" s="3"/>
      <c r="E41" s="47"/>
      <c r="F41" s="47"/>
      <c r="G41" s="115" t="str">
        <f>IFERROR(G40,"")</f>
        <v/>
      </c>
      <c r="H41" s="25"/>
      <c r="I41" s="93" t="str">
        <f>$G$41</f>
        <v/>
      </c>
    </row>
    <row r="42" spans="1:19" s="36" customFormat="1" ht="6" customHeight="1" x14ac:dyDescent="0.2">
      <c r="A42" s="88"/>
      <c r="B42" s="37"/>
      <c r="C42" s="37"/>
      <c r="D42" s="37"/>
      <c r="E42" s="37"/>
      <c r="F42" s="37"/>
      <c r="G42" s="37"/>
      <c r="H42" s="38"/>
      <c r="I42" s="79"/>
      <c r="J42" s="23"/>
      <c r="K42" s="23"/>
      <c r="L42" s="23"/>
      <c r="M42" s="23"/>
      <c r="N42" s="23"/>
      <c r="O42" s="23"/>
      <c r="P42" s="23"/>
      <c r="Q42" s="23"/>
      <c r="R42" s="23"/>
      <c r="S42" s="23"/>
    </row>
    <row r="43" spans="1:19" ht="15" x14ac:dyDescent="0.25">
      <c r="A43" s="28" t="s">
        <v>28</v>
      </c>
      <c r="B43" s="110"/>
      <c r="C43" s="75"/>
      <c r="D43" s="9"/>
      <c r="E43" s="7"/>
      <c r="F43" s="7"/>
      <c r="G43" s="111" t="s">
        <v>728</v>
      </c>
      <c r="H43" s="76"/>
      <c r="I43" s="74"/>
    </row>
    <row r="44" spans="1:19" ht="6" customHeight="1" x14ac:dyDescent="0.25">
      <c r="A44" s="48"/>
      <c r="B44" s="2"/>
      <c r="C44" s="2"/>
      <c r="D44" s="8"/>
      <c r="E44" s="9"/>
      <c r="F44" s="9"/>
      <c r="G44" s="9"/>
      <c r="H44" s="76"/>
      <c r="I44" s="74"/>
    </row>
    <row r="45" spans="1:19" ht="15.75" x14ac:dyDescent="0.25">
      <c r="A45" s="22" t="s">
        <v>40</v>
      </c>
      <c r="B45" s="2"/>
      <c r="C45" s="2"/>
      <c r="D45" s="8"/>
      <c r="E45" s="9"/>
      <c r="F45" s="9"/>
      <c r="G45" s="9"/>
      <c r="H45" s="76"/>
      <c r="I45" s="74"/>
    </row>
    <row r="46" spans="1:19" ht="16.5" x14ac:dyDescent="0.2">
      <c r="A46" s="49" t="s">
        <v>452</v>
      </c>
      <c r="B46" s="16"/>
      <c r="C46" s="12"/>
      <c r="D46" s="13"/>
      <c r="E46" s="15" t="s">
        <v>24</v>
      </c>
      <c r="F46" s="9"/>
      <c r="G46" s="9"/>
      <c r="H46" s="76"/>
      <c r="I46" s="74"/>
    </row>
    <row r="47" spans="1:19" s="35" customFormat="1" ht="6" customHeight="1" x14ac:dyDescent="0.2">
      <c r="A47" s="38"/>
      <c r="B47" s="36"/>
      <c r="C47" s="36"/>
      <c r="D47" s="36"/>
      <c r="E47" s="36"/>
      <c r="F47" s="36"/>
      <c r="G47" s="36"/>
      <c r="H47" s="38"/>
      <c r="I47" s="79"/>
      <c r="J47" s="21"/>
      <c r="K47" s="21"/>
      <c r="L47" s="21"/>
      <c r="M47" s="21"/>
      <c r="N47" s="21"/>
      <c r="O47" s="21"/>
      <c r="P47" s="21"/>
      <c r="Q47" s="21"/>
      <c r="R47" s="21"/>
      <c r="S47" s="21"/>
    </row>
    <row r="48" spans="1:19" x14ac:dyDescent="0.2">
      <c r="A48" s="22" t="s">
        <v>25</v>
      </c>
      <c r="B48" s="9"/>
      <c r="C48" s="9"/>
      <c r="E48" s="9">
        <v>38</v>
      </c>
      <c r="F48" s="9" t="s">
        <v>18</v>
      </c>
      <c r="G48" s="71"/>
      <c r="H48" s="76"/>
      <c r="I48" s="74"/>
    </row>
    <row r="49" spans="1:19" x14ac:dyDescent="0.2">
      <c r="A49" s="22" t="s">
        <v>735</v>
      </c>
      <c r="B49" s="9"/>
      <c r="C49" s="9"/>
      <c r="E49" s="9">
        <v>39</v>
      </c>
      <c r="F49" s="9" t="s">
        <v>18</v>
      </c>
      <c r="G49" s="71"/>
      <c r="H49" s="76"/>
      <c r="I49" s="74"/>
    </row>
    <row r="50" spans="1:19" s="35" customFormat="1" ht="6" customHeight="1" x14ac:dyDescent="0.2">
      <c r="A50" s="38"/>
      <c r="B50" s="36"/>
      <c r="C50" s="36"/>
      <c r="D50" s="36"/>
      <c r="E50" s="36"/>
      <c r="F50" s="36"/>
      <c r="G50" s="73"/>
      <c r="H50" s="38"/>
      <c r="I50" s="79"/>
      <c r="J50" s="21"/>
      <c r="K50" s="21"/>
      <c r="L50" s="21"/>
      <c r="M50" s="21"/>
      <c r="N50" s="21"/>
      <c r="O50" s="21"/>
      <c r="P50" s="21"/>
      <c r="Q50" s="21"/>
      <c r="R50" s="21"/>
      <c r="S50" s="21"/>
    </row>
    <row r="51" spans="1:19" ht="15" x14ac:dyDescent="0.25">
      <c r="A51" s="22" t="s">
        <v>41</v>
      </c>
      <c r="B51" s="9"/>
      <c r="C51" s="9"/>
      <c r="D51" s="8"/>
      <c r="E51" s="9"/>
      <c r="F51" s="9"/>
      <c r="G51" s="118">
        <f>G48*E48/39 + G49*E49/39</f>
        <v>0</v>
      </c>
      <c r="H51" s="76"/>
      <c r="I51" s="74"/>
    </row>
    <row r="52" spans="1:19" s="35" customFormat="1" ht="6" customHeight="1" x14ac:dyDescent="0.2">
      <c r="A52" s="38"/>
      <c r="B52" s="36"/>
      <c r="C52" s="36"/>
      <c r="D52" s="36"/>
      <c r="E52" s="36"/>
      <c r="F52" s="36"/>
      <c r="G52" s="73"/>
      <c r="H52" s="38"/>
      <c r="I52" s="79"/>
      <c r="J52" s="21"/>
      <c r="K52" s="21"/>
      <c r="L52" s="21"/>
      <c r="M52" s="21"/>
      <c r="N52" s="21"/>
      <c r="O52" s="21"/>
      <c r="P52" s="21"/>
      <c r="Q52" s="21"/>
      <c r="R52" s="21"/>
      <c r="S52" s="21"/>
    </row>
    <row r="53" spans="1:19" x14ac:dyDescent="0.2">
      <c r="A53" s="22" t="s">
        <v>46</v>
      </c>
      <c r="B53" s="9"/>
      <c r="C53" s="9"/>
      <c r="D53" s="9"/>
      <c r="E53" s="9"/>
      <c r="F53" s="112">
        <f>ROUND(G51*0.106+G53*0.194,3)</f>
        <v>0</v>
      </c>
      <c r="G53" s="71"/>
      <c r="H53" s="76"/>
      <c r="I53" s="74"/>
    </row>
    <row r="54" spans="1:19" ht="15" thickBot="1" x14ac:dyDescent="0.25">
      <c r="A54" s="22" t="s">
        <v>56</v>
      </c>
      <c r="B54" s="9"/>
      <c r="C54" s="9"/>
      <c r="D54" s="9"/>
      <c r="E54" s="9"/>
      <c r="F54" s="9"/>
      <c r="G54" s="9"/>
      <c r="H54" s="76"/>
      <c r="I54" s="74"/>
      <c r="K54" s="100" t="s">
        <v>432</v>
      </c>
      <c r="L54" s="100" t="s">
        <v>438</v>
      </c>
      <c r="M54" s="100" t="s">
        <v>439</v>
      </c>
      <c r="N54" s="100" t="s">
        <v>440</v>
      </c>
      <c r="O54" s="100" t="s">
        <v>441</v>
      </c>
      <c r="P54" s="100" t="s">
        <v>442</v>
      </c>
      <c r="Q54" s="100" t="s">
        <v>443</v>
      </c>
      <c r="R54" s="100" t="s">
        <v>444</v>
      </c>
      <c r="S54" s="100" t="s">
        <v>445</v>
      </c>
    </row>
    <row r="55" spans="1:19" s="35" customFormat="1" ht="6" hidden="1" customHeight="1" thickBot="1" x14ac:dyDescent="0.25">
      <c r="A55" s="38"/>
      <c r="B55" s="36"/>
      <c r="C55" s="36"/>
      <c r="D55" s="36"/>
      <c r="E55" s="36"/>
      <c r="F55" s="36"/>
      <c r="G55" s="73"/>
      <c r="H55" s="38"/>
      <c r="I55" s="79"/>
      <c r="J55" s="21"/>
      <c r="K55" s="100"/>
      <c r="L55" s="100"/>
      <c r="M55" s="100"/>
      <c r="N55" s="100"/>
      <c r="O55" s="100"/>
      <c r="P55" s="100"/>
      <c r="Q55" s="100"/>
      <c r="R55" s="100"/>
      <c r="S55" s="100"/>
    </row>
    <row r="56" spans="1:19" ht="15.75" thickBot="1" x14ac:dyDescent="0.3">
      <c r="A56" s="29" t="s">
        <v>49</v>
      </c>
      <c r="B56" s="8"/>
      <c r="C56" s="5"/>
      <c r="D56" s="9"/>
      <c r="E56" s="46"/>
      <c r="F56" s="46"/>
      <c r="G56" s="120" t="str">
        <f>IF(F53&lt;&gt;0,F53,"")</f>
        <v/>
      </c>
      <c r="H56" s="92"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15" x14ac:dyDescent="0.25">
      <c r="A57" s="45"/>
      <c r="B57" s="8"/>
      <c r="C57" s="5"/>
      <c r="D57" s="9"/>
      <c r="E57" s="44"/>
      <c r="F57" s="44"/>
      <c r="G57" s="44"/>
      <c r="H57" s="76"/>
      <c r="I57" s="74"/>
    </row>
    <row r="58" spans="1:19" ht="15" x14ac:dyDescent="0.25">
      <c r="A58" s="29" t="s">
        <v>48</v>
      </c>
      <c r="B58" s="8"/>
      <c r="C58" s="5"/>
      <c r="D58" s="9"/>
      <c r="E58" s="44"/>
      <c r="F58" s="44"/>
      <c r="G58" s="82" t="str">
        <f>IFERROR(IF(G56&lt;2.5,G56,ROUND(G56/500,2)*500),"")</f>
        <v/>
      </c>
      <c r="H58" s="75"/>
      <c r="I58" s="79"/>
    </row>
    <row r="59" spans="1:19" s="36" customFormat="1" ht="12.75" x14ac:dyDescent="0.2">
      <c r="A59" s="88"/>
      <c r="B59" s="37"/>
      <c r="C59" s="37"/>
      <c r="D59" s="37"/>
      <c r="E59" s="37"/>
      <c r="F59" s="37"/>
      <c r="G59" s="37"/>
      <c r="H59" s="38"/>
      <c r="I59" s="79"/>
      <c r="J59" s="23"/>
      <c r="K59" s="23"/>
      <c r="L59" s="23"/>
      <c r="M59" s="23"/>
      <c r="N59" s="23"/>
      <c r="O59" s="23"/>
      <c r="P59" s="23"/>
      <c r="Q59" s="23"/>
      <c r="R59" s="23"/>
      <c r="S59" s="23"/>
    </row>
    <row r="60" spans="1:19" s="36" customFormat="1" ht="5.25" customHeight="1" x14ac:dyDescent="0.2">
      <c r="A60" s="88"/>
      <c r="B60" s="37"/>
      <c r="C60" s="37"/>
      <c r="D60" s="37"/>
      <c r="E60" s="37"/>
      <c r="F60" s="37"/>
      <c r="G60" s="37"/>
      <c r="H60" s="38"/>
      <c r="I60" s="79"/>
      <c r="J60" s="23"/>
      <c r="K60" s="23"/>
      <c r="L60" s="23"/>
      <c r="M60" s="23"/>
      <c r="N60" s="23"/>
      <c r="O60" s="23"/>
      <c r="P60" s="23"/>
      <c r="Q60" s="23"/>
      <c r="R60" s="23"/>
      <c r="S60" s="23"/>
    </row>
    <row r="61" spans="1:19" ht="15.75" x14ac:dyDescent="0.25">
      <c r="A61" s="28" t="s">
        <v>733</v>
      </c>
      <c r="B61" s="110"/>
      <c r="C61" s="1"/>
      <c r="D61" s="6"/>
      <c r="E61" s="7"/>
      <c r="F61" s="7"/>
      <c r="G61" s="7"/>
      <c r="H61" s="76"/>
      <c r="I61" s="74"/>
    </row>
    <row r="62" spans="1:19" ht="12" customHeight="1" x14ac:dyDescent="0.25">
      <c r="A62" s="54" t="s">
        <v>729</v>
      </c>
      <c r="B62" s="2"/>
      <c r="C62" s="2"/>
      <c r="D62" s="8"/>
      <c r="E62" s="9"/>
      <c r="F62" s="9"/>
      <c r="G62" s="9"/>
      <c r="H62" s="76"/>
      <c r="I62" s="74"/>
    </row>
    <row r="63" spans="1:19" x14ac:dyDescent="0.2">
      <c r="A63" s="148" t="s">
        <v>775</v>
      </c>
      <c r="B63" s="9"/>
      <c r="C63" s="75"/>
      <c r="D63" s="9"/>
      <c r="E63" s="50"/>
      <c r="F63" s="51"/>
      <c r="G63" s="71"/>
      <c r="H63" s="76"/>
      <c r="I63" s="74"/>
      <c r="J63" s="17">
        <f>IF(ISBLANK(G63),0,G63)</f>
        <v>0</v>
      </c>
    </row>
    <row r="64" spans="1:19" ht="15" thickBot="1" x14ac:dyDescent="0.25">
      <c r="A64" s="148" t="s">
        <v>778</v>
      </c>
      <c r="B64" s="9"/>
      <c r="C64" s="75"/>
      <c r="D64" s="9"/>
      <c r="E64" s="50"/>
      <c r="F64" s="51"/>
      <c r="G64" s="71"/>
      <c r="H64" s="76"/>
      <c r="I64" s="74"/>
      <c r="J64" s="17">
        <f>IF(ISBLANK(G64),0,G64)</f>
        <v>0</v>
      </c>
    </row>
    <row r="65" spans="1:19" ht="15.75" thickBot="1" x14ac:dyDescent="0.3">
      <c r="A65" s="158" t="s">
        <v>730</v>
      </c>
      <c r="B65" s="8"/>
      <c r="C65" s="5"/>
      <c r="D65" s="9"/>
      <c r="E65" s="44"/>
      <c r="F65" s="44"/>
      <c r="G65" s="119" t="str">
        <f>IF(AND(G63="",G64=""),"",(G63+G64)*1)</f>
        <v/>
      </c>
      <c r="H65" s="75"/>
      <c r="I65" s="93" t="str">
        <f>G65</f>
        <v/>
      </c>
    </row>
    <row r="66" spans="1:19" s="36" customFormat="1" ht="11.25" customHeight="1" x14ac:dyDescent="0.2">
      <c r="A66" s="88"/>
      <c r="B66" s="37"/>
      <c r="C66" s="37"/>
      <c r="D66" s="37"/>
      <c r="E66" s="37"/>
      <c r="F66" s="37"/>
      <c r="G66" s="37"/>
      <c r="H66" s="88"/>
      <c r="I66" s="113"/>
      <c r="J66" s="23"/>
      <c r="K66" s="23"/>
      <c r="L66" s="23"/>
      <c r="M66" s="23"/>
      <c r="N66" s="23"/>
      <c r="O66" s="23"/>
      <c r="P66" s="23"/>
      <c r="Q66" s="23"/>
      <c r="R66" s="23"/>
      <c r="S66" s="23"/>
    </row>
    <row r="67" spans="1:19" s="36" customFormat="1" ht="28.5" customHeight="1" x14ac:dyDescent="0.2">
      <c r="J67" s="23"/>
      <c r="K67" s="23"/>
      <c r="L67" s="23"/>
      <c r="M67" s="23"/>
      <c r="N67" s="23"/>
      <c r="O67" s="23"/>
      <c r="P67" s="23"/>
      <c r="Q67" s="23"/>
      <c r="R67" s="23"/>
      <c r="S67" s="23"/>
    </row>
    <row r="68" spans="1:19" ht="15" x14ac:dyDescent="0.25">
      <c r="A68" s="32" t="s">
        <v>1075</v>
      </c>
      <c r="B68" s="8"/>
      <c r="C68" s="5"/>
      <c r="D68" s="9"/>
      <c r="E68" s="33"/>
      <c r="F68" s="33"/>
      <c r="G68" s="33"/>
      <c r="H68" s="75"/>
      <c r="I68" s="75"/>
    </row>
    <row r="69" spans="1:19" ht="15" x14ac:dyDescent="0.25">
      <c r="A69" s="32" t="s">
        <v>737</v>
      </c>
      <c r="B69" s="8"/>
      <c r="C69" s="5"/>
      <c r="D69" s="9"/>
      <c r="E69" s="33"/>
      <c r="F69" s="33"/>
      <c r="G69" s="33"/>
      <c r="H69" s="75"/>
      <c r="I69" s="75"/>
    </row>
    <row r="70" spans="1:19" ht="15" x14ac:dyDescent="0.25">
      <c r="A70" s="32" t="s">
        <v>57</v>
      </c>
      <c r="B70" s="8"/>
      <c r="C70" s="5"/>
      <c r="D70" s="9"/>
      <c r="E70" s="33"/>
      <c r="F70" s="33"/>
      <c r="G70" s="33"/>
      <c r="H70" s="75"/>
      <c r="I70" s="75"/>
    </row>
    <row r="71" spans="1:19" ht="6.75" customHeight="1" x14ac:dyDescent="0.25">
      <c r="A71" s="32"/>
      <c r="B71" s="8"/>
      <c r="C71" s="5"/>
      <c r="D71" s="9"/>
      <c r="E71" s="33"/>
      <c r="F71" s="33"/>
      <c r="G71" s="33"/>
      <c r="H71" s="75"/>
      <c r="I71" s="75"/>
    </row>
    <row r="72" spans="1:19" ht="15.75" x14ac:dyDescent="0.25">
      <c r="A72" s="19" t="s">
        <v>26</v>
      </c>
      <c r="B72" s="2"/>
      <c r="C72" s="2"/>
      <c r="D72" s="8"/>
      <c r="E72" s="9"/>
      <c r="F72" s="9"/>
      <c r="G72" s="9"/>
      <c r="H72" s="75"/>
      <c r="I72" s="75"/>
    </row>
    <row r="73" spans="1:19" ht="9.9499999999999993" customHeight="1" x14ac:dyDescent="0.25">
      <c r="A73" s="8"/>
      <c r="B73" s="2"/>
      <c r="C73" s="2"/>
      <c r="D73" s="8"/>
      <c r="E73" s="9"/>
      <c r="F73" s="9"/>
      <c r="G73" s="9"/>
      <c r="H73" s="75"/>
      <c r="I73" s="75"/>
    </row>
    <row r="74" spans="1:19" x14ac:dyDescent="0.2">
      <c r="A74" s="21" t="s">
        <v>29</v>
      </c>
      <c r="B74" s="21" t="s">
        <v>30</v>
      </c>
      <c r="D74" s="17"/>
      <c r="H74" s="75"/>
      <c r="I74" s="75"/>
    </row>
    <row r="75" spans="1:19" s="20" customFormat="1" ht="12" customHeight="1" x14ac:dyDescent="0.2">
      <c r="A75" s="17"/>
      <c r="B75" s="17"/>
      <c r="D75" s="17"/>
      <c r="H75" s="75"/>
      <c r="I75" s="75"/>
    </row>
    <row r="76" spans="1:19" s="20" customFormat="1" x14ac:dyDescent="0.2">
      <c r="A76" s="21" t="s">
        <v>29</v>
      </c>
      <c r="B76" s="21" t="s">
        <v>58</v>
      </c>
      <c r="C76" s="17"/>
      <c r="D76" s="17"/>
      <c r="H76" s="75"/>
      <c r="I76" s="75"/>
    </row>
    <row r="77" spans="1:19" s="20" customFormat="1" ht="12" customHeight="1" x14ac:dyDescent="0.2">
      <c r="A77" s="17"/>
      <c r="B77" s="17"/>
      <c r="D77" s="17"/>
      <c r="H77" s="75"/>
      <c r="I77" s="75"/>
    </row>
    <row r="78" spans="1:19" s="20" customFormat="1" x14ac:dyDescent="0.2">
      <c r="A78" s="21" t="s">
        <v>29</v>
      </c>
      <c r="B78" s="21" t="s">
        <v>31</v>
      </c>
      <c r="C78" s="17"/>
      <c r="D78" s="17"/>
      <c r="H78" s="75"/>
      <c r="I78" s="75"/>
    </row>
    <row r="79" spans="1:19" ht="7.5" customHeight="1" x14ac:dyDescent="0.2">
      <c r="H79" s="75"/>
      <c r="I79" s="75"/>
    </row>
  </sheetData>
  <sheetProtection algorithmName="SHA-512" hashValue="ZE19KnHe5g+YGmzgCgYl6SWT4eqc0NXd8Q6W2dIdXdiuwAGp/UFJhKCVKBcVJg9nVmbAGHu1ujp81t0F90uwQA==" saltValue="VXVeD6WYcafZETHzb0hs2w==" spinCount="100000" sheet="1" objects="1" scenarios="1" selectLockedCells="1"/>
  <mergeCells count="13">
    <mergeCell ref="A1:A6"/>
    <mergeCell ref="H7:H10"/>
    <mergeCell ref="I7:I10"/>
    <mergeCell ref="F28:G28"/>
    <mergeCell ref="B3:C3"/>
    <mergeCell ref="E3:G3"/>
    <mergeCell ref="H3:I6"/>
    <mergeCell ref="B4:C4"/>
    <mergeCell ref="D4:G4"/>
    <mergeCell ref="B5:C5"/>
    <mergeCell ref="D5:G5"/>
    <mergeCell ref="B6:C6"/>
    <mergeCell ref="D6:G6"/>
  </mergeCells>
  <conditionalFormatting sqref="D4:G5">
    <cfRule type="cellIs" dxfId="2" priority="1" stopIfTrue="1" operator="equal">
      <formula>"SOE-Key ungültig"</formula>
    </cfRule>
  </conditionalFormatting>
  <hyperlinks>
    <hyperlink ref="E3:G3" location="'Suche SOE'!A7" display="SOE-Key unbekannt" xr:uid="{4C0644E6-1104-4A14-A3D0-DC154CFE16F7}"/>
  </hyperlinks>
  <pageMargins left="0.43307086614173229" right="0.15748031496062992" top="0.94488188976377963" bottom="0.19685039370078741" header="0.35433070866141736" footer="0.27559055118110237"/>
  <pageSetup paperSize="9" scale="8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S79"/>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6.140625" style="20" customWidth="1"/>
    <col min="8" max="8" width="10.7109375" style="17" customWidth="1"/>
    <col min="9" max="9" width="10.28515625" style="17" customWidth="1"/>
    <col min="10" max="10" width="14" style="17" hidden="1" customWidth="1"/>
    <col min="11" max="19" width="11.42578125" style="17" hidden="1" customWidth="1"/>
    <col min="20" max="22" width="0" style="17" hidden="1" customWidth="1"/>
    <col min="23" max="16384" width="11.42578125" style="17"/>
  </cols>
  <sheetData>
    <row r="1" spans="1:19" x14ac:dyDescent="0.2">
      <c r="A1" s="85"/>
      <c r="B1" s="85"/>
      <c r="C1" s="85"/>
      <c r="D1" s="10"/>
      <c r="E1" s="10"/>
      <c r="F1" s="10"/>
      <c r="G1" s="10"/>
      <c r="H1" s="85"/>
      <c r="I1" s="90" t="s">
        <v>1081</v>
      </c>
    </row>
    <row r="2" spans="1:19" ht="0.75" customHeight="1" x14ac:dyDescent="0.2"/>
    <row r="3" spans="1:19" ht="21.75" customHeight="1" x14ac:dyDescent="0.2">
      <c r="A3" s="197" t="s">
        <v>4</v>
      </c>
      <c r="B3" s="204" t="s">
        <v>429</v>
      </c>
      <c r="C3" s="205"/>
      <c r="D3" s="94"/>
      <c r="E3" s="206" t="s">
        <v>1048</v>
      </c>
      <c r="F3" s="206"/>
      <c r="G3" s="206"/>
      <c r="H3" s="183" t="s">
        <v>427</v>
      </c>
      <c r="I3" s="184"/>
    </row>
    <row r="4" spans="1:19" ht="21.75" customHeight="1" x14ac:dyDescent="0.2">
      <c r="A4" s="198"/>
      <c r="B4" s="200" t="s">
        <v>1119</v>
      </c>
      <c r="C4" s="201"/>
      <c r="D4" s="202" t="str">
        <f>IF(D3="","",IF(ISERROR(VLOOKUP(D3,Tabelle1!$B$10:$H$450,2,FALSE)),"SOE-Key ungültig",VLOOKUP(D3,Tabelle1!$B$10:$H$450,2,FALSE)))</f>
        <v/>
      </c>
      <c r="E4" s="202"/>
      <c r="F4" s="202"/>
      <c r="G4" s="203"/>
      <c r="H4" s="185"/>
      <c r="I4" s="186"/>
    </row>
    <row r="5" spans="1:19" ht="25.5" customHeight="1" x14ac:dyDescent="0.2">
      <c r="A5" s="198"/>
      <c r="B5" s="200" t="s">
        <v>428</v>
      </c>
      <c r="C5" s="201"/>
      <c r="D5" s="202" t="str">
        <f>IF(D4="","",IF(ISERROR(VLOOKUP(D3,Tabelle1!$B$10:$H$450,2,FALSE)),"SOE-Key ungültig",VLOOKUP(D3,Tabelle1!$B$10:$H$450,3,FALSE)))</f>
        <v/>
      </c>
      <c r="E5" s="202"/>
      <c r="F5" s="202"/>
      <c r="G5" s="203"/>
      <c r="H5" s="185"/>
      <c r="I5" s="186"/>
    </row>
    <row r="6" spans="1:19" ht="17.25" customHeight="1" x14ac:dyDescent="0.2">
      <c r="A6" s="199"/>
      <c r="B6" s="200" t="s">
        <v>419</v>
      </c>
      <c r="C6" s="201"/>
      <c r="D6" s="195" t="str">
        <f>IF(ISERROR(VLOOKUP(D3,Tabelle1!$B$10:$H$450,3,FALSE)),"",VLOOKUP(D3,Tabelle1!$B$10:$H$450,5,FALSE))</f>
        <v/>
      </c>
      <c r="E6" s="195"/>
      <c r="F6" s="195"/>
      <c r="G6" s="196"/>
      <c r="H6" s="217"/>
      <c r="I6" s="188"/>
    </row>
    <row r="7" spans="1:19" ht="14.25" customHeight="1" x14ac:dyDescent="0.2">
      <c r="A7" s="86"/>
      <c r="B7" s="34"/>
      <c r="C7" s="34"/>
      <c r="D7" s="34"/>
      <c r="E7" s="34"/>
      <c r="F7" s="34"/>
      <c r="G7" s="34"/>
      <c r="H7" s="218" t="s">
        <v>1078</v>
      </c>
      <c r="I7" s="191" t="s">
        <v>1079</v>
      </c>
    </row>
    <row r="8" spans="1:19" ht="16.5" customHeight="1" x14ac:dyDescent="0.25">
      <c r="A8" s="87" t="s">
        <v>32</v>
      </c>
      <c r="B8" s="18"/>
      <c r="C8" s="18"/>
      <c r="D8" s="19"/>
      <c r="H8" s="218"/>
      <c r="I8" s="191"/>
    </row>
    <row r="9" spans="1:19" x14ac:dyDescent="0.2">
      <c r="A9" s="22" t="s">
        <v>431</v>
      </c>
      <c r="B9" s="21"/>
      <c r="C9" s="21"/>
      <c r="H9" s="218"/>
      <c r="I9" s="191"/>
    </row>
    <row r="10" spans="1:19" s="36" customFormat="1" ht="5.25" customHeight="1" x14ac:dyDescent="0.2">
      <c r="A10" s="88"/>
      <c r="B10" s="37"/>
      <c r="C10" s="37"/>
      <c r="D10" s="37"/>
      <c r="E10" s="37"/>
      <c r="F10" s="37"/>
      <c r="G10" s="37"/>
      <c r="H10" s="219"/>
      <c r="I10" s="192"/>
      <c r="J10" s="23"/>
      <c r="K10" s="23"/>
      <c r="L10" s="23"/>
      <c r="M10" s="23"/>
      <c r="N10" s="23"/>
      <c r="O10" s="23"/>
      <c r="P10" s="23"/>
      <c r="Q10" s="23"/>
      <c r="R10" s="23"/>
      <c r="S10" s="23"/>
    </row>
    <row r="11" spans="1:19" ht="3" customHeight="1" x14ac:dyDescent="0.2">
      <c r="A11" s="22"/>
      <c r="B11" s="23"/>
      <c r="C11" s="23"/>
      <c r="D11" s="9"/>
      <c r="E11" s="9"/>
      <c r="F11" s="9"/>
      <c r="G11" s="9"/>
      <c r="H11" s="74"/>
      <c r="I11" s="74"/>
    </row>
    <row r="12" spans="1:19" ht="15.75" x14ac:dyDescent="0.25">
      <c r="A12" s="29" t="s">
        <v>44</v>
      </c>
      <c r="B12" s="2"/>
      <c r="C12" s="2"/>
      <c r="D12" s="8"/>
      <c r="E12" s="9"/>
      <c r="F12" s="9"/>
      <c r="G12" s="9"/>
      <c r="H12" s="76"/>
      <c r="I12" s="74"/>
    </row>
    <row r="13" spans="1:19" s="24" customFormat="1" x14ac:dyDescent="0.2">
      <c r="A13" s="27" t="s">
        <v>1071</v>
      </c>
      <c r="B13" s="15"/>
      <c r="C13" s="12"/>
      <c r="D13" s="13"/>
      <c r="E13" s="9"/>
      <c r="F13" s="20"/>
      <c r="G13" s="9"/>
      <c r="H13" s="77"/>
      <c r="I13" s="78"/>
    </row>
    <row r="14" spans="1:19" s="24" customFormat="1" ht="9.9499999999999993" customHeight="1" x14ac:dyDescent="0.2">
      <c r="A14" s="27"/>
      <c r="B14" s="15"/>
      <c r="C14" s="12"/>
      <c r="D14" s="13"/>
      <c r="E14" s="9"/>
      <c r="F14" s="20"/>
      <c r="G14" s="9"/>
      <c r="H14" s="77"/>
      <c r="I14" s="78"/>
    </row>
    <row r="15" spans="1:19" s="24" customFormat="1" ht="16.5" x14ac:dyDescent="0.25">
      <c r="A15" s="27" t="s">
        <v>35</v>
      </c>
      <c r="B15" s="16"/>
      <c r="C15" s="12"/>
      <c r="D15" s="13"/>
      <c r="E15" s="19" t="s">
        <v>3</v>
      </c>
      <c r="G15" s="9"/>
      <c r="H15" s="77"/>
      <c r="I15" s="78"/>
    </row>
    <row r="16" spans="1:19" s="35" customFormat="1" ht="6" customHeight="1" x14ac:dyDescent="0.2">
      <c r="A16" s="38"/>
      <c r="B16" s="36"/>
      <c r="C16" s="36"/>
      <c r="D16" s="36"/>
      <c r="E16" s="36"/>
      <c r="G16" s="36"/>
      <c r="H16" s="38"/>
      <c r="I16" s="79"/>
      <c r="J16" s="21"/>
      <c r="K16" s="21"/>
      <c r="L16" s="21"/>
      <c r="M16" s="21"/>
      <c r="N16" s="21"/>
      <c r="O16" s="21"/>
      <c r="P16" s="21"/>
      <c r="Q16" s="21"/>
      <c r="R16" s="21"/>
      <c r="S16" s="21"/>
    </row>
    <row r="17" spans="1:19" x14ac:dyDescent="0.2">
      <c r="A17" s="22" t="s">
        <v>5</v>
      </c>
      <c r="B17" s="9"/>
      <c r="C17" s="9"/>
      <c r="G17" s="71"/>
      <c r="H17" s="76"/>
      <c r="I17" s="74"/>
    </row>
    <row r="18" spans="1:19" s="35" customFormat="1" ht="6" customHeight="1" x14ac:dyDescent="0.2">
      <c r="A18" s="38"/>
      <c r="B18" s="36"/>
      <c r="C18" s="36"/>
      <c r="D18" s="36"/>
      <c r="E18" s="36"/>
      <c r="G18" s="36"/>
      <c r="H18" s="38"/>
      <c r="I18" s="79"/>
      <c r="J18" s="21"/>
      <c r="K18" s="21"/>
      <c r="L18" s="21"/>
      <c r="M18" s="21"/>
      <c r="N18" s="21"/>
      <c r="O18" s="21"/>
      <c r="P18" s="21"/>
      <c r="Q18" s="21"/>
      <c r="R18" s="21"/>
      <c r="S18" s="21"/>
    </row>
    <row r="19" spans="1:19" x14ac:dyDescent="0.2">
      <c r="A19" s="22" t="s">
        <v>34</v>
      </c>
      <c r="B19" s="9"/>
      <c r="C19" s="9"/>
      <c r="D19" s="9">
        <v>38</v>
      </c>
      <c r="E19" s="9" t="s">
        <v>2</v>
      </c>
      <c r="G19" s="71"/>
      <c r="H19" s="76"/>
      <c r="I19" s="74"/>
    </row>
    <row r="20" spans="1:19" x14ac:dyDescent="0.2">
      <c r="A20" s="22"/>
      <c r="B20" s="9"/>
      <c r="C20" s="9"/>
      <c r="D20" s="9">
        <v>39</v>
      </c>
      <c r="E20" s="9" t="s">
        <v>2</v>
      </c>
      <c r="G20" s="71"/>
      <c r="H20" s="76"/>
      <c r="I20" s="74"/>
    </row>
    <row r="21" spans="1:19" s="35" customFormat="1" ht="6" customHeight="1" x14ac:dyDescent="0.2">
      <c r="A21" s="38"/>
      <c r="B21" s="36"/>
      <c r="C21" s="36"/>
      <c r="D21" s="36"/>
      <c r="E21" s="36"/>
      <c r="G21" s="36"/>
      <c r="H21" s="38"/>
      <c r="I21" s="79"/>
      <c r="J21" s="21"/>
      <c r="K21" s="21"/>
      <c r="L21" s="21"/>
      <c r="M21" s="21"/>
      <c r="N21" s="21"/>
      <c r="O21" s="21"/>
      <c r="P21" s="21"/>
      <c r="Q21" s="21"/>
      <c r="R21" s="21"/>
      <c r="S21" s="21"/>
    </row>
    <row r="22" spans="1:19" x14ac:dyDescent="0.2">
      <c r="A22" s="22" t="s">
        <v>36</v>
      </c>
      <c r="B22" s="9"/>
      <c r="C22" s="9"/>
      <c r="D22" s="9"/>
      <c r="E22" s="9"/>
      <c r="G22" s="117">
        <f>G19*D19/39 + G20*D20/39</f>
        <v>0</v>
      </c>
      <c r="H22" s="76"/>
      <c r="I22" s="74"/>
    </row>
    <row r="23" spans="1:19" s="35" customFormat="1" ht="6" customHeight="1" x14ac:dyDescent="0.2">
      <c r="A23" s="38"/>
      <c r="B23" s="36"/>
      <c r="C23" s="36"/>
      <c r="D23" s="36"/>
      <c r="E23" s="36"/>
      <c r="G23" s="36"/>
      <c r="H23" s="38"/>
      <c r="I23" s="79"/>
      <c r="J23" s="21"/>
      <c r="K23" s="21"/>
      <c r="L23" s="21"/>
      <c r="M23" s="21"/>
      <c r="N23" s="21"/>
      <c r="O23" s="21"/>
      <c r="P23" s="21"/>
      <c r="Q23" s="21"/>
      <c r="R23" s="21"/>
      <c r="S23" s="21"/>
    </row>
    <row r="24" spans="1:19" x14ac:dyDescent="0.2">
      <c r="A24" s="22" t="s">
        <v>6</v>
      </c>
      <c r="B24" s="9"/>
      <c r="C24" s="9"/>
      <c r="D24" s="9"/>
      <c r="E24" s="9"/>
      <c r="G24" s="71"/>
      <c r="H24" s="76"/>
      <c r="I24" s="74"/>
    </row>
    <row r="25" spans="1:19" x14ac:dyDescent="0.2">
      <c r="A25" s="22" t="s">
        <v>10</v>
      </c>
      <c r="B25" s="9"/>
      <c r="C25" s="9"/>
      <c r="D25" s="9"/>
      <c r="E25" s="9"/>
      <c r="G25" s="9"/>
      <c r="H25" s="76"/>
      <c r="I25" s="74"/>
    </row>
    <row r="26" spans="1:19" s="35" customFormat="1" ht="9.75" customHeight="1" x14ac:dyDescent="0.2">
      <c r="A26" s="38"/>
      <c r="B26" s="36"/>
      <c r="C26" s="36"/>
      <c r="D26" s="36"/>
      <c r="E26" s="36"/>
      <c r="G26" s="36"/>
      <c r="H26" s="38"/>
      <c r="I26" s="79"/>
      <c r="J26" s="21"/>
      <c r="K26" s="21"/>
      <c r="L26" s="21"/>
      <c r="M26" s="21"/>
      <c r="N26" s="21"/>
      <c r="O26" s="21"/>
      <c r="P26" s="21"/>
      <c r="Q26" s="21"/>
      <c r="R26" s="21"/>
      <c r="S26" s="21"/>
    </row>
    <row r="27" spans="1:19" ht="13.5" customHeight="1" x14ac:dyDescent="0.2">
      <c r="A27" s="38" t="s">
        <v>14</v>
      </c>
      <c r="B27" s="5"/>
      <c r="C27" s="9"/>
      <c r="D27" s="9"/>
      <c r="E27" s="9"/>
      <c r="G27" s="71"/>
      <c r="H27" s="76"/>
      <c r="I27" s="74"/>
      <c r="K27" s="100" t="s">
        <v>432</v>
      </c>
      <c r="L27" s="100" t="s">
        <v>438</v>
      </c>
      <c r="M27" s="100" t="s">
        <v>439</v>
      </c>
      <c r="N27" s="100" t="s">
        <v>440</v>
      </c>
      <c r="O27" s="100" t="s">
        <v>441</v>
      </c>
      <c r="P27" s="100" t="s">
        <v>442</v>
      </c>
      <c r="Q27" s="100" t="s">
        <v>443</v>
      </c>
      <c r="R27" s="100" t="s">
        <v>444</v>
      </c>
      <c r="S27" s="100" t="s">
        <v>445</v>
      </c>
    </row>
    <row r="28" spans="1:19" s="35" customFormat="1" ht="3.75" customHeight="1" thickBot="1" x14ac:dyDescent="0.25">
      <c r="A28" s="38"/>
      <c r="B28" s="36"/>
      <c r="C28" s="36"/>
      <c r="D28" s="36"/>
      <c r="E28" s="36"/>
      <c r="F28" s="193">
        <f>ROUND(5 + 0.104 *G17 + 0.106 * G22 + 0.194 * G24,3)</f>
        <v>5</v>
      </c>
      <c r="G28" s="193"/>
      <c r="H28" s="30"/>
      <c r="I28" s="80"/>
      <c r="J28" s="21"/>
      <c r="K28" s="101"/>
      <c r="L28" s="101"/>
      <c r="M28" s="101"/>
      <c r="N28" s="101"/>
      <c r="O28" s="101"/>
      <c r="P28" s="101"/>
      <c r="Q28" s="101"/>
      <c r="R28" s="101"/>
      <c r="S28" s="101"/>
    </row>
    <row r="29" spans="1:19" ht="15.75" thickBot="1" x14ac:dyDescent="0.3">
      <c r="A29" s="45" t="s">
        <v>47</v>
      </c>
      <c r="B29" s="8"/>
      <c r="C29" s="9"/>
      <c r="D29" s="9"/>
      <c r="E29" s="43"/>
      <c r="F29" s="43"/>
      <c r="G29" s="114" t="str">
        <f>IF(SUM(G17,G19:G20,G22:G24)=0,"",IF((G27&lt;&gt;"x"),F28,F28 + G17 * 0.03))</f>
        <v/>
      </c>
      <c r="H29" s="92"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42"/>
      <c r="H30" s="76"/>
      <c r="I30" s="74"/>
    </row>
    <row r="31" spans="1:19" ht="15" hidden="1" x14ac:dyDescent="0.25">
      <c r="A31" s="29" t="s">
        <v>47</v>
      </c>
      <c r="B31" s="8"/>
      <c r="C31" s="9"/>
      <c r="D31" s="9"/>
      <c r="E31" s="53"/>
      <c r="F31" s="53"/>
      <c r="G31" s="81" t="str">
        <f>IFERROR(IF(G29&lt;2.5,G29,ROUND(G29/500,2)*500),"")</f>
        <v/>
      </c>
      <c r="I31" s="74"/>
      <c r="K31" s="84"/>
    </row>
    <row r="32" spans="1:19" s="36" customFormat="1" ht="2.25" customHeight="1" x14ac:dyDescent="0.2">
      <c r="A32" s="88"/>
      <c r="B32" s="37"/>
      <c r="C32" s="37"/>
      <c r="D32" s="37"/>
      <c r="E32" s="37"/>
      <c r="F32" s="37"/>
      <c r="G32" s="37"/>
      <c r="H32" s="38"/>
      <c r="I32" s="79"/>
      <c r="J32" s="23"/>
      <c r="K32" s="23"/>
      <c r="L32" s="23"/>
      <c r="M32" s="23"/>
      <c r="N32" s="23"/>
      <c r="O32" s="23"/>
      <c r="P32" s="23"/>
      <c r="Q32" s="23"/>
      <c r="R32" s="23"/>
      <c r="S32" s="23"/>
    </row>
    <row r="33" spans="1:19" s="36" customFormat="1" ht="6" customHeight="1" x14ac:dyDescent="0.2">
      <c r="A33" s="157"/>
      <c r="B33" s="37"/>
      <c r="C33" s="37"/>
      <c r="D33" s="37"/>
      <c r="E33" s="37"/>
      <c r="F33" s="37"/>
      <c r="G33" s="37"/>
      <c r="H33" s="38"/>
      <c r="I33" s="79"/>
      <c r="J33" s="23"/>
      <c r="K33" s="23"/>
      <c r="L33" s="23"/>
      <c r="M33" s="23"/>
      <c r="N33" s="23"/>
      <c r="O33" s="23"/>
      <c r="P33" s="23"/>
      <c r="Q33" s="23"/>
      <c r="R33" s="23"/>
      <c r="S33" s="23"/>
    </row>
    <row r="34" spans="1:19" ht="15.75" x14ac:dyDescent="0.25">
      <c r="A34" s="28" t="s">
        <v>51</v>
      </c>
      <c r="B34" s="1"/>
      <c r="C34" s="1"/>
      <c r="D34" s="6"/>
      <c r="E34" s="7"/>
      <c r="F34" s="7"/>
      <c r="G34" s="7"/>
      <c r="H34" s="76"/>
      <c r="I34" s="74"/>
    </row>
    <row r="35" spans="1:19" ht="9.75" customHeight="1" x14ac:dyDescent="0.25">
      <c r="A35" s="22"/>
      <c r="B35" s="9"/>
      <c r="C35" s="2"/>
      <c r="D35" s="8"/>
      <c r="E35" s="9"/>
      <c r="F35" s="9"/>
      <c r="G35" s="9"/>
      <c r="H35" s="76"/>
      <c r="I35" s="74"/>
    </row>
    <row r="36" spans="1:19" ht="15.75" x14ac:dyDescent="0.25">
      <c r="A36" s="45" t="s">
        <v>59</v>
      </c>
      <c r="B36" s="9"/>
      <c r="C36" s="2"/>
      <c r="D36" s="8"/>
      <c r="E36" s="23"/>
      <c r="F36" s="9"/>
      <c r="G36" s="9"/>
      <c r="H36" s="76"/>
      <c r="I36" s="74"/>
    </row>
    <row r="37" spans="1:19" ht="15.75" x14ac:dyDescent="0.25">
      <c r="A37" s="22" t="s">
        <v>42</v>
      </c>
      <c r="B37" s="9"/>
      <c r="C37" s="2"/>
      <c r="D37" s="8"/>
      <c r="E37" s="9"/>
      <c r="F37" s="9"/>
      <c r="G37" s="121"/>
      <c r="H37" s="76"/>
      <c r="I37" s="74"/>
    </row>
    <row r="38" spans="1:19" ht="15" x14ac:dyDescent="0.25">
      <c r="A38" s="22" t="s">
        <v>43</v>
      </c>
      <c r="B38" s="9"/>
      <c r="C38" s="31" t="str">
        <f>IF(AND(G37="x",G38="x"),"Nur 1 Feld markieren!","")</f>
        <v/>
      </c>
      <c r="D38" s="8"/>
      <c r="E38" s="9"/>
      <c r="F38" s="9"/>
      <c r="G38" s="121"/>
      <c r="H38" s="76"/>
      <c r="I38" s="74"/>
    </row>
    <row r="39" spans="1:19" s="35" customFormat="1" ht="1.5" customHeight="1" x14ac:dyDescent="0.2">
      <c r="A39" s="38"/>
      <c r="B39" s="36"/>
      <c r="G39" s="72" t="str">
        <f>IF(ISTEXT(I29),"",I29*0.6)</f>
        <v/>
      </c>
      <c r="H39" s="38"/>
      <c r="I39" s="79"/>
      <c r="J39" s="21"/>
      <c r="K39" s="21"/>
      <c r="L39" s="21"/>
      <c r="M39" s="21"/>
      <c r="N39" s="21"/>
      <c r="O39" s="21"/>
      <c r="P39" s="21"/>
      <c r="Q39" s="21"/>
      <c r="R39" s="21"/>
      <c r="S39" s="21"/>
    </row>
    <row r="40" spans="1:19" ht="3" customHeight="1" thickBot="1" x14ac:dyDescent="0.3">
      <c r="A40" s="22"/>
      <c r="B40" s="9"/>
      <c r="C40" s="2"/>
      <c r="D40" s="52"/>
      <c r="E40" s="9"/>
      <c r="F40" s="9"/>
      <c r="G40" s="72" t="str">
        <f>IF(G37="x",(G39+3.5),IF(G38="x",(G39+7),G39))</f>
        <v/>
      </c>
      <c r="H40" s="76"/>
      <c r="I40" s="74"/>
    </row>
    <row r="41" spans="1:19" s="26" customFormat="1" ht="15.75" thickBot="1" x14ac:dyDescent="0.3">
      <c r="A41" s="11" t="s">
        <v>1</v>
      </c>
      <c r="B41" s="14"/>
      <c r="C41" s="4"/>
      <c r="D41" s="3"/>
      <c r="E41" s="47"/>
      <c r="F41" s="47"/>
      <c r="G41" s="115" t="str">
        <f>IFERROR(G40,"")</f>
        <v/>
      </c>
      <c r="H41" s="25"/>
      <c r="I41" s="93" t="str">
        <f>$G$41</f>
        <v/>
      </c>
    </row>
    <row r="42" spans="1:19" s="36" customFormat="1" ht="6" customHeight="1" x14ac:dyDescent="0.2">
      <c r="A42" s="157"/>
      <c r="B42" s="37"/>
      <c r="C42" s="37"/>
      <c r="D42" s="37"/>
      <c r="E42" s="37"/>
      <c r="F42" s="37"/>
      <c r="G42" s="37"/>
      <c r="H42" s="38"/>
      <c r="I42" s="79"/>
      <c r="J42" s="23"/>
      <c r="K42" s="23"/>
      <c r="L42" s="23"/>
      <c r="M42" s="23"/>
      <c r="N42" s="23"/>
      <c r="O42" s="23"/>
      <c r="P42" s="23"/>
      <c r="Q42" s="23"/>
      <c r="R42" s="23"/>
      <c r="S42" s="23"/>
    </row>
    <row r="43" spans="1:19" ht="15.75" x14ac:dyDescent="0.25">
      <c r="A43" s="28" t="s">
        <v>724</v>
      </c>
      <c r="B43" s="89"/>
      <c r="C43" s="1"/>
      <c r="D43" s="6"/>
      <c r="E43" s="7"/>
      <c r="F43" s="7"/>
      <c r="G43" s="7"/>
      <c r="H43" s="76"/>
      <c r="I43" s="74"/>
    </row>
    <row r="44" spans="1:19" ht="6" customHeight="1" x14ac:dyDescent="0.25">
      <c r="A44" s="48"/>
      <c r="B44" s="2"/>
      <c r="C44" s="2"/>
      <c r="D44" s="8"/>
      <c r="E44" s="9"/>
      <c r="F44" s="9"/>
      <c r="G44" s="9"/>
      <c r="H44" s="76"/>
      <c r="I44" s="74"/>
    </row>
    <row r="45" spans="1:19" ht="15.75" x14ac:dyDescent="0.25">
      <c r="A45" s="22" t="s">
        <v>38</v>
      </c>
      <c r="B45" s="2"/>
      <c r="C45" s="2"/>
      <c r="D45" s="8"/>
      <c r="E45" s="9"/>
      <c r="F45" s="9"/>
      <c r="G45" s="9"/>
      <c r="H45" s="76"/>
      <c r="I45" s="74"/>
    </row>
    <row r="46" spans="1:19" ht="16.5" x14ac:dyDescent="0.25">
      <c r="A46" s="27" t="s">
        <v>35</v>
      </c>
      <c r="B46" s="16"/>
      <c r="C46" s="12"/>
      <c r="D46" s="13"/>
      <c r="E46" s="19" t="s">
        <v>8</v>
      </c>
      <c r="G46" s="9"/>
      <c r="H46" s="76"/>
      <c r="I46" s="74"/>
    </row>
    <row r="47" spans="1:19" s="35" customFormat="1" ht="6" customHeight="1" x14ac:dyDescent="0.2">
      <c r="A47" s="38"/>
      <c r="B47" s="36"/>
      <c r="G47" s="36"/>
      <c r="H47" s="38"/>
      <c r="I47" s="79"/>
      <c r="J47" s="21"/>
      <c r="K47" s="21"/>
      <c r="L47" s="21"/>
      <c r="M47" s="21"/>
      <c r="N47" s="21"/>
      <c r="O47" s="21"/>
      <c r="P47" s="21"/>
      <c r="Q47" s="21"/>
      <c r="R47" s="21"/>
      <c r="S47" s="21"/>
    </row>
    <row r="48" spans="1:19" x14ac:dyDescent="0.2">
      <c r="A48" s="22" t="s">
        <v>9</v>
      </c>
      <c r="B48" s="9"/>
      <c r="C48" s="9"/>
      <c r="D48" s="9">
        <v>38</v>
      </c>
      <c r="E48" s="9" t="s">
        <v>2</v>
      </c>
      <c r="G48" s="71"/>
      <c r="H48" s="76"/>
      <c r="I48" s="74"/>
    </row>
    <row r="49" spans="1:19" x14ac:dyDescent="0.2">
      <c r="A49" s="22" t="s">
        <v>738</v>
      </c>
      <c r="B49" s="9"/>
      <c r="C49" s="9"/>
      <c r="D49" s="9">
        <v>39</v>
      </c>
      <c r="E49" s="9" t="s">
        <v>2</v>
      </c>
      <c r="G49" s="71"/>
      <c r="H49" s="76"/>
      <c r="I49" s="74"/>
    </row>
    <row r="50" spans="1:19" s="35" customFormat="1" ht="6" customHeight="1" x14ac:dyDescent="0.2">
      <c r="A50" s="38"/>
      <c r="B50" s="36"/>
      <c r="G50" s="73"/>
      <c r="H50" s="38"/>
      <c r="I50" s="79"/>
      <c r="J50" s="21"/>
      <c r="K50" s="21"/>
      <c r="L50" s="21"/>
      <c r="M50" s="21"/>
      <c r="N50" s="21"/>
      <c r="O50" s="21"/>
      <c r="P50" s="21"/>
      <c r="Q50" s="21"/>
      <c r="R50" s="21"/>
      <c r="S50" s="21"/>
    </row>
    <row r="51" spans="1:19" ht="15" x14ac:dyDescent="0.25">
      <c r="A51" s="22" t="s">
        <v>37</v>
      </c>
      <c r="B51" s="9"/>
      <c r="C51" s="9"/>
      <c r="D51" s="19"/>
      <c r="E51" s="9"/>
      <c r="G51" s="118">
        <f>G48*D48/39 + G49*D49/39</f>
        <v>0</v>
      </c>
      <c r="H51" s="76"/>
      <c r="I51" s="74"/>
    </row>
    <row r="52" spans="1:19" s="35" customFormat="1" ht="6" customHeight="1" x14ac:dyDescent="0.2">
      <c r="A52" s="38"/>
      <c r="B52" s="36"/>
      <c r="G52" s="73"/>
      <c r="H52" s="38"/>
      <c r="I52" s="79"/>
      <c r="J52" s="21"/>
      <c r="K52" s="21"/>
      <c r="L52" s="21"/>
      <c r="M52" s="21"/>
      <c r="N52" s="21"/>
      <c r="O52" s="21"/>
      <c r="P52" s="21"/>
      <c r="Q52" s="21"/>
      <c r="R52" s="21"/>
      <c r="S52" s="21"/>
    </row>
    <row r="53" spans="1:19" x14ac:dyDescent="0.2">
      <c r="A53" s="22" t="s">
        <v>53</v>
      </c>
      <c r="B53" s="9"/>
      <c r="C53" s="9"/>
      <c r="D53" s="9"/>
      <c r="E53" s="9"/>
      <c r="F53" s="39">
        <f>ROUND(G51*0.106+G53*0.194,3)</f>
        <v>0</v>
      </c>
      <c r="G53" s="71"/>
      <c r="H53" s="76"/>
      <c r="I53" s="74"/>
    </row>
    <row r="54" spans="1:19" ht="15" thickBot="1" x14ac:dyDescent="0.25">
      <c r="A54" s="22" t="s">
        <v>7</v>
      </c>
      <c r="B54" s="9"/>
      <c r="C54" s="9"/>
      <c r="D54" s="9"/>
      <c r="E54" s="9"/>
      <c r="G54" s="9"/>
      <c r="H54" s="76"/>
      <c r="I54" s="74"/>
      <c r="K54" s="100" t="s">
        <v>432</v>
      </c>
      <c r="L54" s="100" t="s">
        <v>438</v>
      </c>
      <c r="M54" s="100" t="s">
        <v>439</v>
      </c>
      <c r="N54" s="100" t="s">
        <v>440</v>
      </c>
      <c r="O54" s="100" t="s">
        <v>441</v>
      </c>
      <c r="P54" s="100" t="s">
        <v>442</v>
      </c>
      <c r="Q54" s="100" t="s">
        <v>443</v>
      </c>
      <c r="R54" s="100" t="s">
        <v>444</v>
      </c>
      <c r="S54" s="100" t="s">
        <v>445</v>
      </c>
    </row>
    <row r="55" spans="1:19" s="35" customFormat="1" ht="6" hidden="1" customHeight="1" thickBot="1" x14ac:dyDescent="0.25">
      <c r="A55" s="38"/>
      <c r="B55" s="36"/>
      <c r="G55" s="73"/>
      <c r="H55" s="38"/>
      <c r="I55" s="79"/>
      <c r="J55" s="21"/>
      <c r="K55" s="100"/>
      <c r="L55" s="100"/>
      <c r="M55" s="100"/>
      <c r="N55" s="100"/>
      <c r="O55" s="100"/>
      <c r="P55" s="100"/>
      <c r="Q55" s="100"/>
      <c r="R55" s="100"/>
      <c r="S55" s="100"/>
    </row>
    <row r="56" spans="1:19" ht="15.75" thickBot="1" x14ac:dyDescent="0.3">
      <c r="A56" s="45" t="s">
        <v>48</v>
      </c>
      <c r="B56" s="8"/>
      <c r="C56" s="5"/>
      <c r="D56" s="9"/>
      <c r="E56" s="46"/>
      <c r="F56" s="46"/>
      <c r="G56" s="120" t="str">
        <f>IF(F53&lt;&gt;0,F53,"")</f>
        <v/>
      </c>
      <c r="H56" s="92"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6" customHeight="1" x14ac:dyDescent="0.25">
      <c r="A57" s="45"/>
      <c r="B57" s="8"/>
      <c r="C57" s="5"/>
      <c r="D57" s="9"/>
      <c r="E57" s="44"/>
      <c r="F57" s="44"/>
      <c r="G57" s="44"/>
      <c r="H57" s="76"/>
      <c r="I57" s="74"/>
    </row>
    <row r="58" spans="1:19" ht="15" hidden="1" x14ac:dyDescent="0.25">
      <c r="A58" s="29" t="s">
        <v>48</v>
      </c>
      <c r="B58" s="8"/>
      <c r="C58" s="5"/>
      <c r="D58" s="9"/>
      <c r="E58" s="44"/>
      <c r="F58" s="44"/>
      <c r="G58" s="82" t="str">
        <f>IFERROR(IF(G56&lt;2.5,G56,ROUND(G56/500,2)*500),"")</f>
        <v/>
      </c>
      <c r="I58" s="79"/>
    </row>
    <row r="59" spans="1:19" s="36" customFormat="1" ht="3.75" customHeight="1" x14ac:dyDescent="0.2">
      <c r="A59" s="88"/>
      <c r="B59" s="37"/>
      <c r="C59" s="37"/>
      <c r="D59" s="37"/>
      <c r="E59" s="37"/>
      <c r="F59" s="37"/>
      <c r="G59" s="37"/>
      <c r="H59" s="38"/>
      <c r="I59" s="79"/>
      <c r="J59" s="23"/>
      <c r="K59" s="23"/>
      <c r="L59" s="23"/>
      <c r="M59" s="23"/>
      <c r="N59" s="23"/>
      <c r="O59" s="23"/>
      <c r="P59" s="23"/>
      <c r="Q59" s="23"/>
      <c r="R59" s="23"/>
      <c r="S59" s="23"/>
    </row>
    <row r="60" spans="1:19" s="36" customFormat="1" ht="6" customHeight="1" x14ac:dyDescent="0.2">
      <c r="A60" s="88"/>
      <c r="B60" s="37"/>
      <c r="C60" s="37"/>
      <c r="D60" s="37"/>
      <c r="E60" s="37"/>
      <c r="F60" s="37"/>
      <c r="G60" s="128"/>
      <c r="I60" s="79"/>
      <c r="J60" s="23"/>
      <c r="K60" s="23"/>
      <c r="L60" s="23"/>
      <c r="M60" s="23"/>
      <c r="N60" s="23"/>
      <c r="O60" s="23"/>
      <c r="P60" s="23"/>
      <c r="Q60" s="23"/>
      <c r="R60" s="23"/>
      <c r="S60" s="23"/>
    </row>
    <row r="61" spans="1:19" ht="15" customHeight="1" x14ac:dyDescent="0.25">
      <c r="A61" s="139" t="s">
        <v>732</v>
      </c>
      <c r="B61" s="140"/>
      <c r="C61" s="141"/>
      <c r="D61" s="142"/>
      <c r="E61" s="143"/>
      <c r="F61" s="143"/>
      <c r="G61" s="133"/>
      <c r="H61" s="75"/>
      <c r="I61" s="74"/>
    </row>
    <row r="62" spans="1:19" ht="12" customHeight="1" x14ac:dyDescent="0.25">
      <c r="A62" s="144" t="s">
        <v>725</v>
      </c>
      <c r="B62" s="145"/>
      <c r="C62" s="145"/>
      <c r="D62" s="146"/>
      <c r="E62" s="147"/>
      <c r="F62" s="147"/>
      <c r="G62" s="127"/>
      <c r="H62" s="75"/>
      <c r="I62" s="74"/>
    </row>
    <row r="63" spans="1:19" x14ac:dyDescent="0.2">
      <c r="A63" s="148" t="s">
        <v>777</v>
      </c>
      <c r="B63" s="147"/>
      <c r="C63" s="149"/>
      <c r="D63" s="147"/>
      <c r="E63" s="150"/>
      <c r="F63" s="151"/>
      <c r="G63" s="130"/>
      <c r="H63" s="75"/>
      <c r="I63" s="74"/>
      <c r="J63" s="17">
        <f>IF(ISBLANK(G63),0,G63)</f>
        <v>0</v>
      </c>
    </row>
    <row r="64" spans="1:19" ht="15" thickBot="1" x14ac:dyDescent="0.25">
      <c r="A64" s="148" t="s">
        <v>776</v>
      </c>
      <c r="B64" s="147"/>
      <c r="C64" s="149"/>
      <c r="D64" s="147"/>
      <c r="E64" s="150"/>
      <c r="F64" s="151"/>
      <c r="G64" s="130"/>
      <c r="H64" s="75"/>
      <c r="I64" s="74"/>
      <c r="J64" s="17">
        <f>IF(ISBLANK(G64),0,G64)</f>
        <v>0</v>
      </c>
    </row>
    <row r="65" spans="1:19" ht="15" x14ac:dyDescent="0.25">
      <c r="A65" s="158" t="s">
        <v>726</v>
      </c>
      <c r="B65" s="146"/>
      <c r="C65" s="175"/>
      <c r="D65" s="147"/>
      <c r="E65" s="176"/>
      <c r="F65" s="176"/>
      <c r="G65" s="178" t="str">
        <f>IF(AND(G63="",G64=""),"",(G63+G64)*1)</f>
        <v/>
      </c>
      <c r="H65" s="75"/>
      <c r="I65" s="179" t="str">
        <f>G65</f>
        <v/>
      </c>
    </row>
    <row r="66" spans="1:19" s="36" customFormat="1" ht="18" customHeight="1" x14ac:dyDescent="0.2">
      <c r="A66" s="182"/>
      <c r="B66" s="182"/>
      <c r="C66" s="182"/>
      <c r="D66" s="182"/>
      <c r="E66" s="182"/>
      <c r="F66" s="182"/>
      <c r="G66" s="182"/>
      <c r="H66" s="182"/>
      <c r="I66" s="182"/>
      <c r="J66" s="23"/>
      <c r="K66" s="23"/>
      <c r="L66" s="23"/>
      <c r="M66" s="23"/>
      <c r="N66" s="23"/>
      <c r="O66" s="23"/>
      <c r="P66" s="23"/>
      <c r="Q66" s="23"/>
      <c r="R66" s="23"/>
      <c r="S66" s="23"/>
    </row>
    <row r="67" spans="1:19" ht="15" x14ac:dyDescent="0.25">
      <c r="A67" s="32" t="s">
        <v>1074</v>
      </c>
      <c r="B67" s="8"/>
      <c r="C67" s="5"/>
      <c r="D67" s="9"/>
      <c r="E67" s="33"/>
      <c r="F67" s="33"/>
      <c r="G67" s="33"/>
      <c r="H67" s="75"/>
      <c r="I67" s="75"/>
    </row>
    <row r="68" spans="1:19" ht="15" x14ac:dyDescent="0.25">
      <c r="A68" s="32" t="s">
        <v>736</v>
      </c>
      <c r="B68" s="8"/>
      <c r="C68" s="5"/>
      <c r="D68" s="9"/>
      <c r="E68" s="33"/>
      <c r="F68" s="33"/>
      <c r="G68" s="33"/>
      <c r="H68" s="75"/>
      <c r="I68" s="75"/>
    </row>
    <row r="69" spans="1:19" ht="15" x14ac:dyDescent="0.25">
      <c r="A69" s="32" t="s">
        <v>54</v>
      </c>
      <c r="B69" s="8"/>
      <c r="C69" s="5"/>
      <c r="D69" s="9"/>
      <c r="E69" s="33"/>
      <c r="F69" s="33"/>
      <c r="G69" s="33"/>
      <c r="H69" s="75"/>
      <c r="I69" s="75"/>
    </row>
    <row r="70" spans="1:19" ht="15" x14ac:dyDescent="0.25">
      <c r="A70" s="32"/>
      <c r="B70" s="8"/>
      <c r="C70" s="5"/>
      <c r="D70" s="9"/>
      <c r="E70" s="33"/>
      <c r="F70" s="33"/>
      <c r="G70" s="33"/>
      <c r="H70" s="75"/>
      <c r="I70" s="75"/>
    </row>
    <row r="71" spans="1:19" ht="6.75" customHeight="1" x14ac:dyDescent="0.25">
      <c r="A71" s="32"/>
      <c r="B71" s="8"/>
      <c r="C71" s="5"/>
      <c r="D71" s="9"/>
      <c r="E71" s="33"/>
      <c r="F71" s="33"/>
      <c r="G71" s="33"/>
      <c r="H71" s="75"/>
      <c r="I71" s="75"/>
    </row>
    <row r="72" spans="1:19" ht="15.75" x14ac:dyDescent="0.25">
      <c r="A72" s="8" t="s">
        <v>11</v>
      </c>
      <c r="B72" s="2"/>
      <c r="C72" s="2"/>
      <c r="D72" s="8"/>
      <c r="E72" s="9"/>
      <c r="F72" s="9"/>
      <c r="G72" s="9"/>
      <c r="H72" s="75"/>
      <c r="I72" s="75"/>
    </row>
    <row r="73" spans="1:19" ht="9.9499999999999993" customHeight="1" x14ac:dyDescent="0.25">
      <c r="A73" s="8"/>
      <c r="B73" s="2"/>
      <c r="C73" s="2"/>
      <c r="D73" s="8"/>
      <c r="E73" s="9"/>
      <c r="F73" s="9"/>
      <c r="G73" s="9"/>
      <c r="H73" s="75"/>
      <c r="I73" s="75"/>
    </row>
    <row r="74" spans="1:19" x14ac:dyDescent="0.2">
      <c r="A74" s="75" t="s">
        <v>0</v>
      </c>
      <c r="B74" s="23" t="s">
        <v>12</v>
      </c>
      <c r="C74" s="75"/>
      <c r="D74" s="75"/>
      <c r="E74" s="9"/>
      <c r="F74" s="9"/>
      <c r="G74" s="9"/>
      <c r="H74" s="75"/>
      <c r="I74" s="75"/>
    </row>
    <row r="75" spans="1:19" s="20" customFormat="1" ht="12" customHeight="1" x14ac:dyDescent="0.2">
      <c r="A75" s="75"/>
      <c r="B75" s="75"/>
      <c r="C75" s="9"/>
      <c r="D75" s="75"/>
      <c r="E75" s="9"/>
      <c r="F75" s="9"/>
      <c r="G75" s="9"/>
      <c r="H75" s="75"/>
      <c r="I75" s="75"/>
    </row>
    <row r="76" spans="1:19" s="20" customFormat="1" x14ac:dyDescent="0.2">
      <c r="A76" s="75" t="s">
        <v>0</v>
      </c>
      <c r="B76" s="23" t="s">
        <v>55</v>
      </c>
      <c r="C76" s="75"/>
      <c r="D76" s="75"/>
      <c r="E76" s="9"/>
      <c r="F76" s="9"/>
      <c r="G76" s="9"/>
      <c r="H76" s="75"/>
      <c r="I76" s="75"/>
    </row>
    <row r="77" spans="1:19" s="20" customFormat="1" ht="12" customHeight="1" x14ac:dyDescent="0.2">
      <c r="A77" s="75"/>
      <c r="B77" s="75"/>
      <c r="C77" s="9"/>
      <c r="D77" s="75"/>
      <c r="E77" s="9"/>
      <c r="F77" s="9"/>
      <c r="G77" s="9"/>
      <c r="H77" s="75"/>
      <c r="I77" s="75"/>
    </row>
    <row r="78" spans="1:19" s="20" customFormat="1" x14ac:dyDescent="0.2">
      <c r="A78" s="75" t="s">
        <v>0</v>
      </c>
      <c r="B78" s="23" t="s">
        <v>13</v>
      </c>
      <c r="C78" s="75"/>
      <c r="D78" s="75"/>
      <c r="E78" s="9"/>
      <c r="F78" s="9"/>
      <c r="G78" s="9"/>
      <c r="H78" s="75"/>
      <c r="I78" s="75"/>
    </row>
    <row r="79" spans="1:19" ht="7.5" customHeight="1" x14ac:dyDescent="0.2">
      <c r="H79" s="75"/>
      <c r="I79" s="75"/>
    </row>
  </sheetData>
  <sheetProtection algorithmName="SHA-512" hashValue="IsZyU5TBZZ5BL089MC/bs+XxBJIvrriqSTV6q0IDgSJhwY/dAOMPFO1JM8iW9Yob3sHAfs10X6LIf+LMnx1VjA==" saltValue="KVYS2EWwcVZwUeIcYun6Wg==" spinCount="100000" sheet="1" objects="1" scenarios="1" insertHyperlinks="0" selectLockedCells="1"/>
  <mergeCells count="13">
    <mergeCell ref="A3:A6"/>
    <mergeCell ref="B6:C6"/>
    <mergeCell ref="D6:G6"/>
    <mergeCell ref="H7:H10"/>
    <mergeCell ref="I7:I10"/>
    <mergeCell ref="F28:G28"/>
    <mergeCell ref="B3:C3"/>
    <mergeCell ref="E3:G3"/>
    <mergeCell ref="H3:I6"/>
    <mergeCell ref="B4:C4"/>
    <mergeCell ref="D4:G4"/>
    <mergeCell ref="B5:C5"/>
    <mergeCell ref="D5:G5"/>
  </mergeCells>
  <conditionalFormatting sqref="D4:G5">
    <cfRule type="cellIs" dxfId="1" priority="1" stopIfTrue="1" operator="equal">
      <formula>"SOE-Key ungültig"</formula>
    </cfRule>
  </conditionalFormatting>
  <hyperlinks>
    <hyperlink ref="E3:G3" location="'Suche SOE'!A7" display="SOE-Key unbekannt" xr:uid="{8B8D2E9B-17DD-4C4E-B280-A2017B75E287}"/>
  </hyperlinks>
  <pageMargins left="0.43307086614173229" right="0.15748031496062992" top="0.74803149606299213" bottom="0.19685039370078741" header="0.35433070866141736" footer="0.27559055118110237"/>
  <pageSetup paperSize="9" scale="8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U80"/>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8.85546875" style="20" customWidth="1"/>
    <col min="8" max="8" width="10.7109375" style="17" customWidth="1"/>
    <col min="9" max="9" width="10.28515625" style="17" customWidth="1"/>
    <col min="10" max="10" width="14" style="17" hidden="1" customWidth="1"/>
    <col min="11" max="21" width="11.42578125" style="17" hidden="1" customWidth="1"/>
    <col min="22" max="22" width="11.42578125" style="17" customWidth="1"/>
    <col min="23" max="16384" width="11.42578125" style="17"/>
  </cols>
  <sheetData>
    <row r="1" spans="1:19" x14ac:dyDescent="0.2">
      <c r="A1" s="207" t="s">
        <v>4</v>
      </c>
      <c r="B1" s="75"/>
      <c r="C1" s="75"/>
      <c r="D1" s="9"/>
      <c r="E1" s="9"/>
      <c r="F1" s="9"/>
      <c r="G1" s="9"/>
      <c r="H1" s="85"/>
      <c r="I1" s="90" t="s">
        <v>1081</v>
      </c>
    </row>
    <row r="2" spans="1:19" ht="0.75" customHeight="1" x14ac:dyDescent="0.2">
      <c r="A2" s="208"/>
    </row>
    <row r="3" spans="1:19" ht="21.75" customHeight="1" x14ac:dyDescent="0.2">
      <c r="A3" s="208"/>
      <c r="B3" s="213" t="s">
        <v>1077</v>
      </c>
      <c r="C3" s="214"/>
      <c r="D3" s="104"/>
      <c r="E3" s="215" t="s">
        <v>1052</v>
      </c>
      <c r="F3" s="215"/>
      <c r="G3" s="216"/>
      <c r="H3" s="183" t="s">
        <v>449</v>
      </c>
      <c r="I3" s="184"/>
    </row>
    <row r="4" spans="1:19" ht="21.75" customHeight="1" x14ac:dyDescent="0.2">
      <c r="A4" s="208"/>
      <c r="B4" s="200" t="s">
        <v>1119</v>
      </c>
      <c r="C4" s="201"/>
      <c r="D4" s="202" t="str">
        <f>IF(D3="","",IF(ISERROR(VLOOKUP(D3,Tabelle1!$B$10:$H$450,2,FALSE)),"SOE-Key ungültig",VLOOKUP(D3,Tabelle1!$B$10:$H$450,2,FALSE)))</f>
        <v/>
      </c>
      <c r="E4" s="202"/>
      <c r="F4" s="202"/>
      <c r="G4" s="203"/>
      <c r="H4" s="185"/>
      <c r="I4" s="186"/>
    </row>
    <row r="5" spans="1:19" ht="25.5" customHeight="1" x14ac:dyDescent="0.2">
      <c r="A5" s="208"/>
      <c r="B5" s="200" t="s">
        <v>447</v>
      </c>
      <c r="C5" s="201"/>
      <c r="D5" s="202" t="str">
        <f>IF(D4="","",IF(ISERROR(VLOOKUP(D3,Tabelle1!$B$10:$H$450,2,FALSE)),"SOE-Key ungültig",VLOOKUP(D3,Tabelle1!$B$10:$H$450,3,FALSE)))</f>
        <v/>
      </c>
      <c r="E5" s="202"/>
      <c r="F5" s="202"/>
      <c r="G5" s="203"/>
      <c r="H5" s="185"/>
      <c r="I5" s="186"/>
    </row>
    <row r="6" spans="1:19" ht="19.5" customHeight="1" x14ac:dyDescent="0.2">
      <c r="A6" s="208"/>
      <c r="B6" s="200" t="s">
        <v>448</v>
      </c>
      <c r="C6" s="201"/>
      <c r="D6" s="195" t="str">
        <f>IF(ISERROR(VLOOKUP(D3,Tabelle1!$B$10:$H$450,3,FALSE)),"",VLOOKUP(D3,Tabelle1!$B$10:$H$450,5,FALSE))</f>
        <v/>
      </c>
      <c r="E6" s="195"/>
      <c r="F6" s="195"/>
      <c r="G6" s="196"/>
      <c r="H6" s="217"/>
      <c r="I6" s="188"/>
    </row>
    <row r="7" spans="1:19" ht="14.25" customHeight="1" x14ac:dyDescent="0.2">
      <c r="A7" s="86"/>
      <c r="B7" s="105"/>
      <c r="C7" s="105"/>
      <c r="D7" s="105"/>
      <c r="E7" s="105"/>
      <c r="F7" s="105"/>
      <c r="G7" s="105"/>
      <c r="H7" s="209" t="s">
        <v>1073</v>
      </c>
      <c r="I7" s="211" t="s">
        <v>1080</v>
      </c>
    </row>
    <row r="8" spans="1:19" ht="16.5" customHeight="1" x14ac:dyDescent="0.25">
      <c r="A8" s="87" t="s">
        <v>33</v>
      </c>
      <c r="B8" s="106"/>
      <c r="C8" s="106"/>
      <c r="D8" s="8"/>
      <c r="E8" s="9"/>
      <c r="F8" s="9"/>
      <c r="G8" s="9"/>
      <c r="H8" s="209"/>
      <c r="I8" s="211"/>
    </row>
    <row r="9" spans="1:19" x14ac:dyDescent="0.2">
      <c r="A9" s="22" t="s">
        <v>450</v>
      </c>
      <c r="B9" s="23"/>
      <c r="C9" s="23"/>
      <c r="D9" s="9"/>
      <c r="E9" s="9"/>
      <c r="F9" s="9"/>
      <c r="G9" s="9"/>
      <c r="H9" s="209"/>
      <c r="I9" s="211"/>
    </row>
    <row r="10" spans="1:19" s="36" customFormat="1" ht="5.25" customHeight="1" x14ac:dyDescent="0.2">
      <c r="A10" s="88"/>
      <c r="B10" s="37"/>
      <c r="C10" s="37"/>
      <c r="D10" s="37"/>
      <c r="E10" s="37"/>
      <c r="F10" s="37"/>
      <c r="G10" s="37"/>
      <c r="H10" s="210"/>
      <c r="I10" s="212"/>
      <c r="J10" s="23"/>
      <c r="K10" s="23"/>
      <c r="L10" s="23"/>
      <c r="M10" s="23"/>
      <c r="N10" s="23"/>
      <c r="O10" s="23"/>
      <c r="P10" s="23"/>
      <c r="Q10" s="23"/>
      <c r="R10" s="23"/>
      <c r="S10" s="23"/>
    </row>
    <row r="11" spans="1:19" ht="3" customHeight="1" x14ac:dyDescent="0.2">
      <c r="A11" s="22"/>
      <c r="B11" s="23"/>
      <c r="C11" s="23"/>
      <c r="D11" s="9"/>
      <c r="E11" s="9"/>
      <c r="F11" s="9"/>
      <c r="G11" s="9"/>
      <c r="H11" s="74"/>
      <c r="I11" s="74"/>
    </row>
    <row r="12" spans="1:19" ht="15.75" x14ac:dyDescent="0.25">
      <c r="A12" s="29" t="s">
        <v>15</v>
      </c>
      <c r="B12" s="2"/>
      <c r="C12" s="2"/>
      <c r="D12" s="8"/>
      <c r="E12" s="9"/>
      <c r="F12" s="9"/>
      <c r="G12" s="9"/>
      <c r="H12" s="76"/>
      <c r="I12" s="74"/>
    </row>
    <row r="13" spans="1:19" s="24" customFormat="1" x14ac:dyDescent="0.2">
      <c r="A13" s="27" t="s">
        <v>1072</v>
      </c>
      <c r="B13" s="15"/>
      <c r="C13" s="12"/>
      <c r="D13" s="13"/>
      <c r="E13" s="9"/>
      <c r="F13" s="9"/>
      <c r="G13" s="9"/>
      <c r="H13" s="77"/>
      <c r="I13" s="78"/>
    </row>
    <row r="14" spans="1:19" s="24" customFormat="1" ht="9.9499999999999993" customHeight="1" x14ac:dyDescent="0.2">
      <c r="A14" s="27"/>
      <c r="B14" s="15"/>
      <c r="C14" s="12"/>
      <c r="D14" s="13"/>
      <c r="E14" s="9"/>
      <c r="F14" s="9"/>
      <c r="G14" s="9"/>
      <c r="H14" s="77"/>
      <c r="I14" s="78"/>
    </row>
    <row r="15" spans="1:19" s="24" customFormat="1" ht="16.5" x14ac:dyDescent="0.25">
      <c r="A15" s="49" t="s">
        <v>39</v>
      </c>
      <c r="B15" s="16"/>
      <c r="C15" s="12"/>
      <c r="D15" s="13"/>
      <c r="E15" s="8"/>
      <c r="F15" s="107" t="s">
        <v>16</v>
      </c>
      <c r="G15" s="9"/>
      <c r="H15" s="77"/>
      <c r="I15" s="78"/>
    </row>
    <row r="16" spans="1:19" s="35" customFormat="1" ht="6" customHeight="1" x14ac:dyDescent="0.2">
      <c r="A16" s="38"/>
      <c r="B16" s="36"/>
      <c r="C16" s="36"/>
      <c r="D16" s="36"/>
      <c r="E16" s="36"/>
      <c r="F16" s="36"/>
      <c r="G16" s="36"/>
      <c r="H16" s="38"/>
      <c r="I16" s="79"/>
      <c r="J16" s="21"/>
      <c r="K16" s="21"/>
      <c r="L16" s="21"/>
      <c r="M16" s="21"/>
      <c r="N16" s="21"/>
      <c r="O16" s="21"/>
      <c r="P16" s="21"/>
      <c r="Q16" s="21"/>
      <c r="R16" s="21"/>
      <c r="S16" s="21"/>
    </row>
    <row r="17" spans="1:19" x14ac:dyDescent="0.2">
      <c r="A17" s="40" t="s">
        <v>17</v>
      </c>
      <c r="B17" s="9"/>
      <c r="C17" s="9"/>
      <c r="D17" s="9"/>
      <c r="E17" s="9"/>
      <c r="F17" s="9"/>
      <c r="G17" s="71"/>
      <c r="H17" s="76"/>
      <c r="I17" s="74"/>
    </row>
    <row r="18" spans="1:19" s="35" customFormat="1" ht="6" customHeight="1" x14ac:dyDescent="0.2">
      <c r="A18" s="38"/>
      <c r="B18" s="36"/>
      <c r="C18" s="36"/>
      <c r="D18" s="36"/>
      <c r="E18" s="36"/>
      <c r="F18" s="36"/>
      <c r="G18" s="36"/>
      <c r="H18" s="38"/>
      <c r="I18" s="79"/>
      <c r="J18" s="21"/>
      <c r="K18" s="21"/>
      <c r="L18" s="21"/>
      <c r="M18" s="21"/>
      <c r="N18" s="21"/>
      <c r="O18" s="21"/>
      <c r="P18" s="21"/>
      <c r="Q18" s="21"/>
      <c r="R18" s="21"/>
      <c r="S18" s="21"/>
    </row>
    <row r="19" spans="1:19" x14ac:dyDescent="0.2">
      <c r="A19" s="40" t="s">
        <v>45</v>
      </c>
      <c r="B19" s="9"/>
      <c r="C19" s="9"/>
      <c r="D19" s="9"/>
      <c r="E19" s="9">
        <v>38</v>
      </c>
      <c r="F19" s="41" t="s">
        <v>18</v>
      </c>
      <c r="G19" s="71"/>
      <c r="H19" s="76"/>
      <c r="I19" s="74"/>
    </row>
    <row r="20" spans="1:19" x14ac:dyDescent="0.2">
      <c r="A20" s="22"/>
      <c r="B20" s="9"/>
      <c r="C20" s="9"/>
      <c r="D20" s="9"/>
      <c r="E20" s="9">
        <v>39</v>
      </c>
      <c r="F20" s="41" t="s">
        <v>18</v>
      </c>
      <c r="G20" s="71"/>
      <c r="H20" s="76"/>
      <c r="I20" s="74"/>
    </row>
    <row r="21" spans="1:19" s="35" customFormat="1" ht="6" customHeight="1" x14ac:dyDescent="0.2">
      <c r="A21" s="38"/>
      <c r="B21" s="36"/>
      <c r="C21" s="36"/>
      <c r="D21" s="36"/>
      <c r="E21" s="36"/>
      <c r="F21" s="36"/>
      <c r="G21" s="36"/>
      <c r="H21" s="38"/>
      <c r="I21" s="79"/>
      <c r="J21" s="21"/>
      <c r="K21" s="21"/>
      <c r="L21" s="21"/>
      <c r="M21" s="21"/>
      <c r="N21" s="21"/>
      <c r="O21" s="21"/>
      <c r="P21" s="21"/>
      <c r="Q21" s="21"/>
      <c r="R21" s="21"/>
      <c r="S21" s="21"/>
    </row>
    <row r="22" spans="1:19" x14ac:dyDescent="0.2">
      <c r="A22" s="40" t="s">
        <v>451</v>
      </c>
      <c r="B22" s="9"/>
      <c r="C22" s="9"/>
      <c r="D22" s="9"/>
      <c r="E22" s="9"/>
      <c r="F22" s="9"/>
      <c r="G22" s="117">
        <f>G19*E19/39 + G20*E20/39</f>
        <v>0</v>
      </c>
      <c r="H22" s="76"/>
      <c r="I22" s="74"/>
    </row>
    <row r="23" spans="1:19" s="35" customFormat="1" ht="6" customHeight="1" x14ac:dyDescent="0.2">
      <c r="A23" s="38"/>
      <c r="B23" s="36"/>
      <c r="C23" s="36"/>
      <c r="D23" s="36"/>
      <c r="E23" s="36"/>
      <c r="F23" s="36"/>
      <c r="G23" s="36"/>
      <c r="H23" s="38"/>
      <c r="I23" s="79"/>
      <c r="J23" s="21"/>
      <c r="K23" s="21"/>
      <c r="L23" s="21"/>
      <c r="M23" s="21"/>
      <c r="N23" s="21"/>
      <c r="O23" s="21"/>
      <c r="P23" s="21"/>
      <c r="Q23" s="21"/>
      <c r="R23" s="21"/>
      <c r="S23" s="21"/>
    </row>
    <row r="24" spans="1:19" x14ac:dyDescent="0.2">
      <c r="A24" s="40" t="s">
        <v>19</v>
      </c>
      <c r="B24" s="9"/>
      <c r="C24" s="9"/>
      <c r="D24" s="9"/>
      <c r="E24" s="9"/>
      <c r="F24" s="9"/>
      <c r="G24" s="71"/>
      <c r="H24" s="76"/>
      <c r="I24" s="74"/>
    </row>
    <row r="25" spans="1:19" x14ac:dyDescent="0.2">
      <c r="A25" s="40" t="s">
        <v>20</v>
      </c>
      <c r="B25" s="9"/>
      <c r="C25" s="9"/>
      <c r="D25" s="9"/>
      <c r="E25" s="9"/>
      <c r="F25" s="9"/>
      <c r="G25" s="9"/>
      <c r="H25" s="76"/>
      <c r="I25" s="74"/>
    </row>
    <row r="26" spans="1:19" s="35" customFormat="1" ht="12.75" x14ac:dyDescent="0.2">
      <c r="A26" s="38"/>
      <c r="B26" s="36"/>
      <c r="C26" s="36"/>
      <c r="D26" s="36"/>
      <c r="E26" s="36"/>
      <c r="F26" s="36"/>
      <c r="G26" s="36"/>
      <c r="H26" s="38"/>
      <c r="I26" s="79"/>
      <c r="J26" s="21"/>
      <c r="K26" s="21"/>
      <c r="L26" s="21"/>
      <c r="M26" s="21"/>
      <c r="N26" s="21"/>
      <c r="O26" s="21"/>
      <c r="P26" s="21"/>
      <c r="Q26" s="21"/>
      <c r="R26" s="21"/>
      <c r="S26" s="21"/>
    </row>
    <row r="27" spans="1:19" x14ac:dyDescent="0.2">
      <c r="A27" s="22" t="s">
        <v>21</v>
      </c>
      <c r="B27" s="5"/>
      <c r="C27" s="9"/>
      <c r="D27" s="9"/>
      <c r="E27" s="9"/>
      <c r="F27" s="9"/>
      <c r="G27" s="71"/>
      <c r="H27" s="76"/>
      <c r="I27" s="74"/>
      <c r="K27" s="100" t="s">
        <v>432</v>
      </c>
      <c r="L27" s="100" t="s">
        <v>438</v>
      </c>
      <c r="M27" s="100" t="s">
        <v>439</v>
      </c>
      <c r="N27" s="100" t="s">
        <v>440</v>
      </c>
      <c r="O27" s="100" t="s">
        <v>441</v>
      </c>
      <c r="P27" s="100" t="s">
        <v>442</v>
      </c>
      <c r="Q27" s="100" t="s">
        <v>443</v>
      </c>
      <c r="R27" s="100" t="s">
        <v>444</v>
      </c>
      <c r="S27" s="100" t="s">
        <v>445</v>
      </c>
    </row>
    <row r="28" spans="1:19" s="35" customFormat="1" ht="3.75" customHeight="1" thickBot="1" x14ac:dyDescent="0.25">
      <c r="A28" s="38"/>
      <c r="B28" s="36"/>
      <c r="C28" s="36"/>
      <c r="D28" s="36"/>
      <c r="E28" s="36"/>
      <c r="F28" s="193">
        <f>ROUND(5 + 0.104 *G17 + 0.106 * G22 + 0.194 * G24,3)</f>
        <v>5</v>
      </c>
      <c r="G28" s="193"/>
      <c r="H28" s="30"/>
      <c r="I28" s="80"/>
      <c r="J28" s="21"/>
      <c r="K28" s="101"/>
      <c r="L28" s="101"/>
      <c r="M28" s="101"/>
      <c r="N28" s="101"/>
      <c r="O28" s="101"/>
      <c r="P28" s="101"/>
      <c r="Q28" s="101"/>
      <c r="R28" s="101"/>
      <c r="S28" s="101"/>
    </row>
    <row r="29" spans="1:19" ht="15.75" thickBot="1" x14ac:dyDescent="0.3">
      <c r="A29" s="103" t="s">
        <v>50</v>
      </c>
      <c r="B29" s="8"/>
      <c r="C29" s="9"/>
      <c r="D29" s="9"/>
      <c r="E29" s="43"/>
      <c r="F29" s="43"/>
      <c r="G29" s="114" t="str">
        <f>IF(SUM(G17,G19:G20,G22:G24)=0,"",IF((G27&lt;&gt;"x"),F28,F28 + G17 * 0.03))</f>
        <v/>
      </c>
      <c r="H29" s="92"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42"/>
      <c r="H30" s="76"/>
      <c r="I30" s="74"/>
    </row>
    <row r="31" spans="1:19" ht="15" hidden="1" x14ac:dyDescent="0.25">
      <c r="A31" s="29" t="s">
        <v>47</v>
      </c>
      <c r="B31" s="8"/>
      <c r="C31" s="9"/>
      <c r="D31" s="9"/>
      <c r="E31" s="53"/>
      <c r="F31" s="53"/>
      <c r="G31" s="81" t="str">
        <f>IFERROR(IF(G29&lt;2.5,G29,ROUND(G29/500,2)*500),"")</f>
        <v/>
      </c>
      <c r="H31" s="75"/>
      <c r="I31" s="74"/>
      <c r="K31" s="84"/>
    </row>
    <row r="32" spans="1:19" s="36" customFormat="1" ht="2.25" customHeight="1" x14ac:dyDescent="0.2">
      <c r="A32" s="88"/>
      <c r="B32" s="37"/>
      <c r="C32" s="37"/>
      <c r="D32" s="37"/>
      <c r="E32" s="37"/>
      <c r="F32" s="37"/>
      <c r="G32" s="37"/>
      <c r="H32" s="38"/>
      <c r="I32" s="79"/>
      <c r="J32" s="23"/>
      <c r="K32" s="23"/>
      <c r="L32" s="23"/>
      <c r="M32" s="23"/>
      <c r="N32" s="23"/>
      <c r="O32" s="23"/>
      <c r="P32" s="23"/>
      <c r="Q32" s="23"/>
      <c r="R32" s="23"/>
      <c r="S32" s="23"/>
    </row>
    <row r="33" spans="1:19" s="36" customFormat="1" ht="6" customHeight="1" x14ac:dyDescent="0.2">
      <c r="A33" s="88"/>
      <c r="B33" s="37"/>
      <c r="C33" s="37"/>
      <c r="D33" s="37"/>
      <c r="E33" s="37"/>
      <c r="F33" s="37"/>
      <c r="G33" s="37"/>
      <c r="H33" s="38"/>
      <c r="I33" s="79"/>
      <c r="J33" s="23"/>
      <c r="K33" s="23"/>
      <c r="L33" s="23"/>
      <c r="M33" s="23"/>
      <c r="N33" s="23"/>
      <c r="O33" s="23"/>
      <c r="P33" s="23"/>
      <c r="Q33" s="23"/>
      <c r="R33" s="23"/>
      <c r="S33" s="23"/>
    </row>
    <row r="34" spans="1:19" ht="15.75" x14ac:dyDescent="0.25">
      <c r="A34" s="28" t="s">
        <v>52</v>
      </c>
      <c r="B34" s="1"/>
      <c r="C34" s="1"/>
      <c r="D34" s="6"/>
      <c r="E34" s="7"/>
      <c r="F34" s="7"/>
      <c r="G34" s="7"/>
      <c r="H34" s="76"/>
      <c r="I34" s="74"/>
    </row>
    <row r="35" spans="1:19" ht="9.75" customHeight="1" x14ac:dyDescent="0.25">
      <c r="A35" s="22"/>
      <c r="B35" s="9"/>
      <c r="C35" s="2"/>
      <c r="D35" s="8"/>
      <c r="E35" s="9"/>
      <c r="F35" s="9"/>
      <c r="G35" s="9"/>
      <c r="H35" s="76"/>
      <c r="I35" s="74"/>
    </row>
    <row r="36" spans="1:19" ht="15.75" x14ac:dyDescent="0.25">
      <c r="A36" s="45" t="s">
        <v>60</v>
      </c>
      <c r="B36" s="9"/>
      <c r="C36" s="2"/>
      <c r="D36" s="8"/>
      <c r="E36" s="23"/>
      <c r="F36" s="9"/>
      <c r="G36" s="9"/>
      <c r="H36" s="76"/>
      <c r="I36" s="74"/>
    </row>
    <row r="37" spans="1:19" ht="15.75" x14ac:dyDescent="0.25">
      <c r="A37" s="22" t="s">
        <v>22</v>
      </c>
      <c r="B37" s="9"/>
      <c r="C37" s="2"/>
      <c r="D37" s="8"/>
      <c r="E37" s="9"/>
      <c r="F37" s="9"/>
      <c r="G37" s="121"/>
      <c r="H37" s="76"/>
      <c r="I37" s="74"/>
    </row>
    <row r="38" spans="1:19" ht="15" x14ac:dyDescent="0.25">
      <c r="A38" s="22" t="s">
        <v>23</v>
      </c>
      <c r="B38" s="9"/>
      <c r="C38" s="108" t="str">
        <f>IF(AND(G37="x",G38="x"),"Seulement marquer une croix!","")</f>
        <v/>
      </c>
      <c r="D38" s="8"/>
      <c r="E38" s="9"/>
      <c r="F38" s="9"/>
      <c r="G38" s="121"/>
      <c r="H38" s="76"/>
      <c r="I38" s="74"/>
    </row>
    <row r="39" spans="1:19" s="35" customFormat="1" ht="1.5" customHeight="1" x14ac:dyDescent="0.2">
      <c r="A39" s="22"/>
      <c r="B39" s="36"/>
      <c r="C39" s="36"/>
      <c r="D39" s="36"/>
      <c r="E39" s="36"/>
      <c r="F39" s="36"/>
      <c r="G39" s="72" t="str">
        <f>IF(ISTEXT(I29),"",I29*0.6)</f>
        <v/>
      </c>
      <c r="H39" s="38"/>
      <c r="I39" s="79"/>
      <c r="J39" s="21"/>
      <c r="K39" s="21"/>
      <c r="L39" s="21"/>
      <c r="M39" s="21"/>
      <c r="N39" s="21"/>
      <c r="O39" s="21"/>
      <c r="P39" s="21"/>
      <c r="Q39" s="21"/>
      <c r="R39" s="21"/>
      <c r="S39" s="21"/>
    </row>
    <row r="40" spans="1:19" ht="3" customHeight="1" thickBot="1" x14ac:dyDescent="0.3">
      <c r="A40" s="22"/>
      <c r="B40" s="9"/>
      <c r="C40" s="2"/>
      <c r="D40" s="109"/>
      <c r="E40" s="9"/>
      <c r="F40" s="9"/>
      <c r="G40" s="72" t="str">
        <f>IF(G37="x",(G39+3.5),IF(G38="x",(G39+7),G39))</f>
        <v/>
      </c>
      <c r="H40" s="76"/>
      <c r="I40" s="74"/>
    </row>
    <row r="41" spans="1:19" s="26" customFormat="1" ht="15.75" thickBot="1" x14ac:dyDescent="0.3">
      <c r="A41" s="11" t="s">
        <v>27</v>
      </c>
      <c r="B41" s="14"/>
      <c r="C41" s="4"/>
      <c r="D41" s="3"/>
      <c r="E41" s="47"/>
      <c r="F41" s="47"/>
      <c r="G41" s="115" t="str">
        <f>IFERROR(G40,"")</f>
        <v/>
      </c>
      <c r="H41" s="25"/>
      <c r="I41" s="93" t="str">
        <f>$G$41</f>
        <v/>
      </c>
    </row>
    <row r="42" spans="1:19" s="36" customFormat="1" ht="6" customHeight="1" x14ac:dyDescent="0.2">
      <c r="A42" s="88"/>
      <c r="B42" s="37"/>
      <c r="C42" s="37"/>
      <c r="D42" s="37"/>
      <c r="E42" s="37"/>
      <c r="F42" s="37"/>
      <c r="G42" s="37"/>
      <c r="H42" s="38"/>
      <c r="I42" s="79"/>
      <c r="J42" s="23"/>
      <c r="K42" s="23"/>
      <c r="L42" s="23"/>
      <c r="M42" s="23"/>
      <c r="N42" s="23"/>
      <c r="O42" s="23"/>
      <c r="P42" s="23"/>
      <c r="Q42" s="23"/>
      <c r="R42" s="23"/>
      <c r="S42" s="23"/>
    </row>
    <row r="43" spans="1:19" ht="15" x14ac:dyDescent="0.25">
      <c r="A43" s="28" t="s">
        <v>28</v>
      </c>
      <c r="B43" s="110"/>
      <c r="C43" s="75"/>
      <c r="D43" s="9"/>
      <c r="E43" s="7"/>
      <c r="F43" s="7"/>
      <c r="G43" s="111" t="s">
        <v>728</v>
      </c>
      <c r="H43" s="76"/>
      <c r="I43" s="74"/>
    </row>
    <row r="44" spans="1:19" ht="6" customHeight="1" x14ac:dyDescent="0.25">
      <c r="A44" s="48"/>
      <c r="B44" s="2"/>
      <c r="C44" s="2"/>
      <c r="D44" s="8"/>
      <c r="E44" s="9"/>
      <c r="F44" s="9"/>
      <c r="G44" s="9"/>
      <c r="H44" s="76"/>
      <c r="I44" s="74"/>
    </row>
    <row r="45" spans="1:19" ht="15.75" x14ac:dyDescent="0.25">
      <c r="A45" s="22" t="s">
        <v>40</v>
      </c>
      <c r="B45" s="2"/>
      <c r="C45" s="2"/>
      <c r="D45" s="8"/>
      <c r="E45" s="9"/>
      <c r="F45" s="9"/>
      <c r="G45" s="9"/>
      <c r="H45" s="76"/>
      <c r="I45" s="74"/>
    </row>
    <row r="46" spans="1:19" ht="16.5" x14ac:dyDescent="0.2">
      <c r="A46" s="49" t="s">
        <v>452</v>
      </c>
      <c r="B46" s="16"/>
      <c r="C46" s="12"/>
      <c r="D46" s="13"/>
      <c r="E46" s="15" t="s">
        <v>24</v>
      </c>
      <c r="F46" s="9"/>
      <c r="G46" s="9"/>
      <c r="H46" s="76"/>
      <c r="I46" s="74"/>
    </row>
    <row r="47" spans="1:19" s="35" customFormat="1" ht="6" customHeight="1" x14ac:dyDescent="0.2">
      <c r="A47" s="38"/>
      <c r="B47" s="36"/>
      <c r="C47" s="36"/>
      <c r="D47" s="36"/>
      <c r="E47" s="36"/>
      <c r="F47" s="36"/>
      <c r="G47" s="36"/>
      <c r="H47" s="38"/>
      <c r="I47" s="79"/>
      <c r="J47" s="21"/>
      <c r="K47" s="21"/>
      <c r="L47" s="21"/>
      <c r="M47" s="21"/>
      <c r="N47" s="21"/>
      <c r="O47" s="21"/>
      <c r="P47" s="21"/>
      <c r="Q47" s="21"/>
      <c r="R47" s="21"/>
      <c r="S47" s="21"/>
    </row>
    <row r="48" spans="1:19" x14ac:dyDescent="0.2">
      <c r="A48" s="22" t="s">
        <v>25</v>
      </c>
      <c r="B48" s="9"/>
      <c r="C48" s="9"/>
      <c r="E48" s="9">
        <v>38</v>
      </c>
      <c r="F48" s="9" t="s">
        <v>18</v>
      </c>
      <c r="G48" s="71"/>
      <c r="H48" s="76"/>
      <c r="I48" s="74"/>
    </row>
    <row r="49" spans="1:19" x14ac:dyDescent="0.2">
      <c r="A49" s="22" t="s">
        <v>735</v>
      </c>
      <c r="B49" s="9"/>
      <c r="C49" s="9"/>
      <c r="E49" s="9">
        <v>39</v>
      </c>
      <c r="F49" s="9" t="s">
        <v>18</v>
      </c>
      <c r="G49" s="71"/>
      <c r="H49" s="76"/>
      <c r="I49" s="74"/>
    </row>
    <row r="50" spans="1:19" s="35" customFormat="1" ht="6" customHeight="1" x14ac:dyDescent="0.2">
      <c r="A50" s="38"/>
      <c r="B50" s="36"/>
      <c r="C50" s="36"/>
      <c r="D50" s="36"/>
      <c r="E50" s="36"/>
      <c r="F50" s="36"/>
      <c r="G50" s="73"/>
      <c r="H50" s="38"/>
      <c r="I50" s="79"/>
      <c r="J50" s="21"/>
      <c r="K50" s="21"/>
      <c r="L50" s="21"/>
      <c r="M50" s="21"/>
      <c r="N50" s="21"/>
      <c r="O50" s="21"/>
      <c r="P50" s="21"/>
      <c r="Q50" s="21"/>
      <c r="R50" s="21"/>
      <c r="S50" s="21"/>
    </row>
    <row r="51" spans="1:19" ht="15" x14ac:dyDescent="0.25">
      <c r="A51" s="22" t="s">
        <v>41</v>
      </c>
      <c r="B51" s="9"/>
      <c r="C51" s="9"/>
      <c r="D51" s="8"/>
      <c r="E51" s="9"/>
      <c r="F51" s="9"/>
      <c r="G51" s="118">
        <f>G48*E48/39 + G49*E49/39</f>
        <v>0</v>
      </c>
      <c r="H51" s="76"/>
      <c r="I51" s="74"/>
    </row>
    <row r="52" spans="1:19" s="35" customFormat="1" ht="6" customHeight="1" x14ac:dyDescent="0.2">
      <c r="A52" s="38"/>
      <c r="B52" s="36"/>
      <c r="C52" s="36"/>
      <c r="D52" s="36"/>
      <c r="E52" s="36"/>
      <c r="F52" s="36"/>
      <c r="G52" s="73"/>
      <c r="H52" s="38"/>
      <c r="I52" s="79"/>
      <c r="J52" s="21"/>
      <c r="K52" s="21"/>
      <c r="L52" s="21"/>
      <c r="M52" s="21"/>
      <c r="N52" s="21"/>
      <c r="O52" s="21"/>
      <c r="P52" s="21"/>
      <c r="Q52" s="21"/>
      <c r="R52" s="21"/>
      <c r="S52" s="21"/>
    </row>
    <row r="53" spans="1:19" x14ac:dyDescent="0.2">
      <c r="A53" s="22" t="s">
        <v>46</v>
      </c>
      <c r="B53" s="9"/>
      <c r="C53" s="9"/>
      <c r="D53" s="9"/>
      <c r="E53" s="9"/>
      <c r="F53" s="112">
        <f>ROUND(G51*0.106+G53*0.194,3)</f>
        <v>0</v>
      </c>
      <c r="G53" s="71"/>
      <c r="H53" s="76"/>
      <c r="I53" s="74"/>
    </row>
    <row r="54" spans="1:19" ht="15" thickBot="1" x14ac:dyDescent="0.25">
      <c r="A54" s="22" t="s">
        <v>56</v>
      </c>
      <c r="B54" s="9"/>
      <c r="C54" s="9"/>
      <c r="D54" s="9"/>
      <c r="E54" s="9"/>
      <c r="F54" s="9"/>
      <c r="G54" s="9"/>
      <c r="H54" s="76"/>
      <c r="I54" s="74"/>
      <c r="K54" s="100" t="s">
        <v>432</v>
      </c>
      <c r="L54" s="100" t="s">
        <v>438</v>
      </c>
      <c r="M54" s="100" t="s">
        <v>439</v>
      </c>
      <c r="N54" s="100" t="s">
        <v>440</v>
      </c>
      <c r="O54" s="100" t="s">
        <v>441</v>
      </c>
      <c r="P54" s="100" t="s">
        <v>442</v>
      </c>
      <c r="Q54" s="100" t="s">
        <v>443</v>
      </c>
      <c r="R54" s="100" t="s">
        <v>444</v>
      </c>
      <c r="S54" s="100" t="s">
        <v>445</v>
      </c>
    </row>
    <row r="55" spans="1:19" s="35" customFormat="1" ht="6" hidden="1" customHeight="1" thickBot="1" x14ac:dyDescent="0.25">
      <c r="A55" s="38"/>
      <c r="B55" s="36"/>
      <c r="C55" s="36"/>
      <c r="D55" s="36"/>
      <c r="E55" s="36"/>
      <c r="F55" s="36"/>
      <c r="G55" s="73"/>
      <c r="H55" s="38"/>
      <c r="I55" s="79"/>
      <c r="J55" s="21"/>
      <c r="K55" s="100"/>
      <c r="L55" s="100"/>
      <c r="M55" s="100"/>
      <c r="N55" s="100"/>
      <c r="O55" s="100"/>
      <c r="P55" s="100"/>
      <c r="Q55" s="100"/>
      <c r="R55" s="100"/>
      <c r="S55" s="100"/>
    </row>
    <row r="56" spans="1:19" ht="15.75" thickBot="1" x14ac:dyDescent="0.3">
      <c r="A56" s="29" t="s">
        <v>49</v>
      </c>
      <c r="B56" s="8"/>
      <c r="C56" s="5"/>
      <c r="D56" s="9"/>
      <c r="E56" s="46"/>
      <c r="F56" s="46"/>
      <c r="G56" s="120" t="str">
        <f>IF(F53&lt;&gt;0,F53,"")</f>
        <v/>
      </c>
      <c r="H56" s="92"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6" customHeight="1" x14ac:dyDescent="0.25">
      <c r="A57" s="45"/>
      <c r="B57" s="8"/>
      <c r="C57" s="5"/>
      <c r="D57" s="9"/>
      <c r="E57" s="44"/>
      <c r="F57" s="44"/>
      <c r="G57" s="44"/>
      <c r="H57" s="76"/>
      <c r="I57" s="74"/>
    </row>
    <row r="58" spans="1:19" ht="15" hidden="1" x14ac:dyDescent="0.25">
      <c r="A58" s="29" t="s">
        <v>48</v>
      </c>
      <c r="B58" s="8"/>
      <c r="C58" s="5"/>
      <c r="D58" s="9"/>
      <c r="E58" s="44"/>
      <c r="F58" s="44"/>
      <c r="G58" s="82" t="str">
        <f>IFERROR(IF(G56&lt;2.5,G56,ROUND(G56/500,2)*500),"")</f>
        <v/>
      </c>
      <c r="H58" s="75"/>
      <c r="I58" s="79"/>
    </row>
    <row r="59" spans="1:19" s="36" customFormat="1" ht="3.75" customHeight="1" x14ac:dyDescent="0.2">
      <c r="A59" s="88"/>
      <c r="B59" s="37"/>
      <c r="C59" s="37"/>
      <c r="D59" s="37"/>
      <c r="E59" s="37"/>
      <c r="F59" s="37"/>
      <c r="G59" s="37"/>
      <c r="H59" s="38"/>
      <c r="I59" s="79"/>
      <c r="J59" s="23"/>
      <c r="K59" s="23"/>
      <c r="L59" s="23"/>
      <c r="M59" s="23"/>
      <c r="N59" s="23"/>
      <c r="O59" s="23"/>
      <c r="P59" s="23"/>
      <c r="Q59" s="23"/>
      <c r="R59" s="23"/>
      <c r="S59" s="23"/>
    </row>
    <row r="60" spans="1:19" s="36" customFormat="1" ht="6" customHeight="1" x14ac:dyDescent="0.2">
      <c r="A60" s="157"/>
      <c r="B60" s="37"/>
      <c r="C60" s="37"/>
      <c r="D60" s="37"/>
      <c r="E60" s="37"/>
      <c r="F60" s="37"/>
      <c r="G60" s="37"/>
      <c r="H60" s="38"/>
      <c r="I60" s="79"/>
      <c r="J60" s="23"/>
      <c r="K60" s="23"/>
      <c r="L60" s="23"/>
      <c r="M60" s="23"/>
      <c r="N60" s="23"/>
      <c r="O60" s="23"/>
      <c r="P60" s="23"/>
      <c r="Q60" s="23"/>
      <c r="R60" s="23"/>
      <c r="S60" s="23"/>
    </row>
    <row r="61" spans="1:19" ht="15" customHeight="1" x14ac:dyDescent="0.25">
      <c r="A61" s="28" t="s">
        <v>733</v>
      </c>
      <c r="B61" s="110"/>
      <c r="C61" s="1"/>
      <c r="D61" s="6"/>
      <c r="E61" s="7"/>
      <c r="F61" s="7"/>
      <c r="G61" s="7"/>
      <c r="H61" s="76"/>
      <c r="I61" s="74"/>
    </row>
    <row r="62" spans="1:19" ht="12" customHeight="1" x14ac:dyDescent="0.25">
      <c r="A62" s="54" t="s">
        <v>729</v>
      </c>
      <c r="B62" s="2"/>
      <c r="C62" s="2"/>
      <c r="D62" s="8"/>
      <c r="E62" s="9"/>
      <c r="F62" s="9"/>
      <c r="G62" s="9"/>
      <c r="H62" s="76"/>
      <c r="I62" s="74"/>
    </row>
    <row r="63" spans="1:19" x14ac:dyDescent="0.2">
      <c r="A63" s="148" t="s">
        <v>775</v>
      </c>
      <c r="B63" s="9"/>
      <c r="C63" s="75"/>
      <c r="D63" s="9"/>
      <c r="E63" s="50"/>
      <c r="F63" s="51"/>
      <c r="G63" s="71"/>
      <c r="H63" s="76"/>
      <c r="I63" s="74"/>
      <c r="J63" s="17">
        <f>IF(ISBLANK(G63),0,G63)</f>
        <v>0</v>
      </c>
    </row>
    <row r="64" spans="1:19" ht="15" thickBot="1" x14ac:dyDescent="0.25">
      <c r="A64" s="148" t="s">
        <v>778</v>
      </c>
      <c r="B64" s="9"/>
      <c r="C64" s="75"/>
      <c r="D64" s="9"/>
      <c r="E64" s="50"/>
      <c r="F64" s="51"/>
      <c r="G64" s="71"/>
      <c r="H64" s="76"/>
      <c r="I64" s="74"/>
      <c r="J64" s="17">
        <f>IF(ISBLANK(G64),0,G64)</f>
        <v>0</v>
      </c>
    </row>
    <row r="65" spans="1:19" ht="15.75" thickBot="1" x14ac:dyDescent="0.3">
      <c r="A65" s="158" t="s">
        <v>730</v>
      </c>
      <c r="B65" s="8"/>
      <c r="C65" s="5"/>
      <c r="D65" s="9"/>
      <c r="E65" s="44"/>
      <c r="F65" s="44"/>
      <c r="G65" s="119" t="str">
        <f>IF(AND(G63="",G64=""),"",(G63+G64)*1)</f>
        <v/>
      </c>
      <c r="H65" s="75"/>
      <c r="I65" s="93" t="str">
        <f>G65</f>
        <v/>
      </c>
    </row>
    <row r="66" spans="1:19" s="36" customFormat="1" ht="12.75" x14ac:dyDescent="0.2">
      <c r="A66" s="38"/>
      <c r="H66" s="38"/>
      <c r="I66" s="79"/>
      <c r="J66" s="23"/>
      <c r="K66" s="23"/>
      <c r="L66" s="23"/>
      <c r="M66" s="23"/>
      <c r="N66" s="23"/>
      <c r="O66" s="23"/>
      <c r="P66" s="23"/>
      <c r="Q66" s="23"/>
      <c r="R66" s="23"/>
      <c r="S66" s="23"/>
    </row>
    <row r="67" spans="1:19" s="36" customFormat="1" ht="12.75" x14ac:dyDescent="0.2">
      <c r="A67" s="182"/>
      <c r="B67" s="182"/>
      <c r="C67" s="182"/>
      <c r="D67" s="182"/>
      <c r="E67" s="182"/>
      <c r="F67" s="182"/>
      <c r="G67" s="182"/>
      <c r="H67" s="182"/>
      <c r="I67" s="182"/>
      <c r="J67" s="23"/>
      <c r="K67" s="23"/>
      <c r="L67" s="23"/>
      <c r="M67" s="23"/>
      <c r="N67" s="23"/>
      <c r="O67" s="23"/>
      <c r="P67" s="23"/>
      <c r="Q67" s="23"/>
      <c r="R67" s="23"/>
      <c r="S67" s="23"/>
    </row>
    <row r="68" spans="1:19" ht="15" x14ac:dyDescent="0.25">
      <c r="A68" s="32" t="s">
        <v>1075</v>
      </c>
      <c r="B68" s="8"/>
      <c r="C68" s="5"/>
      <c r="D68" s="9"/>
      <c r="E68" s="33"/>
      <c r="F68" s="33"/>
      <c r="G68" s="33"/>
      <c r="H68" s="75"/>
      <c r="I68" s="75"/>
    </row>
    <row r="69" spans="1:19" ht="15" x14ac:dyDescent="0.25">
      <c r="A69" s="32" t="s">
        <v>737</v>
      </c>
      <c r="B69" s="8"/>
      <c r="C69" s="5"/>
      <c r="D69" s="9"/>
      <c r="E69" s="33"/>
      <c r="F69" s="33"/>
      <c r="G69" s="33"/>
      <c r="H69" s="75"/>
      <c r="I69" s="75"/>
    </row>
    <row r="70" spans="1:19" ht="15" x14ac:dyDescent="0.25">
      <c r="A70" s="32" t="s">
        <v>57</v>
      </c>
      <c r="B70" s="8"/>
      <c r="C70" s="5"/>
      <c r="D70" s="9"/>
      <c r="E70" s="33"/>
      <c r="F70" s="33"/>
      <c r="G70" s="33"/>
      <c r="H70" s="75"/>
      <c r="I70" s="75"/>
    </row>
    <row r="71" spans="1:19" ht="15" x14ac:dyDescent="0.25">
      <c r="A71" s="32"/>
      <c r="B71" s="8"/>
      <c r="C71" s="5"/>
      <c r="D71" s="9"/>
      <c r="E71" s="33"/>
      <c r="F71" s="33"/>
      <c r="G71" s="33"/>
      <c r="H71" s="75"/>
      <c r="I71" s="75"/>
    </row>
    <row r="72" spans="1:19" ht="6.75" customHeight="1" x14ac:dyDescent="0.25">
      <c r="A72" s="32"/>
      <c r="B72" s="8"/>
      <c r="C72" s="5"/>
      <c r="D72" s="9"/>
      <c r="E72" s="33"/>
      <c r="F72" s="33"/>
      <c r="G72" s="33"/>
      <c r="H72" s="75"/>
      <c r="I72" s="75"/>
    </row>
    <row r="73" spans="1:19" ht="15.75" x14ac:dyDescent="0.25">
      <c r="A73" s="19" t="s">
        <v>26</v>
      </c>
      <c r="B73" s="2"/>
      <c r="C73" s="2"/>
      <c r="D73" s="8"/>
      <c r="E73" s="9"/>
      <c r="F73" s="9"/>
      <c r="G73" s="9"/>
      <c r="H73" s="75"/>
      <c r="I73" s="75"/>
    </row>
    <row r="74" spans="1:19" ht="9.9499999999999993" customHeight="1" x14ac:dyDescent="0.25">
      <c r="A74" s="8"/>
      <c r="B74" s="2"/>
      <c r="C74" s="2"/>
      <c r="D74" s="8"/>
      <c r="E74" s="9"/>
      <c r="F74" s="9"/>
      <c r="G74" s="9"/>
      <c r="H74" s="75"/>
      <c r="I74" s="75"/>
    </row>
    <row r="75" spans="1:19" x14ac:dyDescent="0.2">
      <c r="A75" s="21" t="s">
        <v>29</v>
      </c>
      <c r="B75" s="21" t="s">
        <v>30</v>
      </c>
      <c r="D75" s="17"/>
      <c r="H75" s="75"/>
      <c r="I75" s="75"/>
    </row>
    <row r="76" spans="1:19" s="20" customFormat="1" ht="12" customHeight="1" x14ac:dyDescent="0.2">
      <c r="A76" s="17"/>
      <c r="B76" s="17"/>
      <c r="D76" s="17"/>
      <c r="H76" s="75"/>
      <c r="I76" s="75"/>
    </row>
    <row r="77" spans="1:19" s="20" customFormat="1" x14ac:dyDescent="0.2">
      <c r="A77" s="21" t="s">
        <v>29</v>
      </c>
      <c r="B77" s="21" t="s">
        <v>58</v>
      </c>
      <c r="C77" s="17"/>
      <c r="D77" s="17"/>
      <c r="H77" s="75"/>
      <c r="I77" s="75"/>
    </row>
    <row r="78" spans="1:19" s="20" customFormat="1" ht="12" customHeight="1" x14ac:dyDescent="0.2">
      <c r="A78" s="17"/>
      <c r="B78" s="17"/>
      <c r="D78" s="17"/>
      <c r="H78" s="75"/>
      <c r="I78" s="75"/>
    </row>
    <row r="79" spans="1:19" s="20" customFormat="1" x14ac:dyDescent="0.2">
      <c r="A79" s="21" t="s">
        <v>29</v>
      </c>
      <c r="B79" s="21" t="s">
        <v>31</v>
      </c>
      <c r="C79" s="17"/>
      <c r="D79" s="17"/>
      <c r="H79" s="75"/>
      <c r="I79" s="75"/>
    </row>
    <row r="80" spans="1:19" ht="7.5" customHeight="1" x14ac:dyDescent="0.2">
      <c r="H80" s="75"/>
      <c r="I80" s="75"/>
    </row>
  </sheetData>
  <sheetProtection algorithmName="SHA-512" hashValue="M4+9xYqREhABM+IuWnhwnGL0gHLFvEUUrBnr1awU/LR+05BxMrizJfjjFRRh4FHrvpTzQLjzs1QDo87xV9fRCQ==" saltValue="uEthVtDKxh2D9sE7SSKYrA==" spinCount="100000" sheet="1" objects="1" scenarios="1" selectLockedCells="1"/>
  <mergeCells count="13">
    <mergeCell ref="A1:A6"/>
    <mergeCell ref="B6:C6"/>
    <mergeCell ref="D6:G6"/>
    <mergeCell ref="H7:H10"/>
    <mergeCell ref="I7:I10"/>
    <mergeCell ref="F28:G28"/>
    <mergeCell ref="B3:C3"/>
    <mergeCell ref="E3:G3"/>
    <mergeCell ref="H3:I6"/>
    <mergeCell ref="B4:C4"/>
    <mergeCell ref="D4:G4"/>
    <mergeCell ref="B5:C5"/>
    <mergeCell ref="D5:G5"/>
  </mergeCells>
  <conditionalFormatting sqref="D4:G5">
    <cfRule type="cellIs" dxfId="0" priority="1" stopIfTrue="1" operator="equal">
      <formula>"SOE-Key ungültig"</formula>
    </cfRule>
  </conditionalFormatting>
  <hyperlinks>
    <hyperlink ref="E3:G3" location="'Suche SOE'!A7" display="SOE-Key unbekannt" xr:uid="{0B02BB80-A03E-4EEF-A397-49F7FA50A33D}"/>
  </hyperlinks>
  <pageMargins left="0.43307086614173229" right="0.15748031496062992" top="0.94488188976377963" bottom="0.19685039370078741" header="0.35433070866141736" footer="0.27559055118110237"/>
  <pageSetup paperSize="9" scale="8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H450"/>
  <sheetViews>
    <sheetView workbookViewId="0">
      <selection activeCell="I1" sqref="I1:J1048576"/>
    </sheetView>
  </sheetViews>
  <sheetFormatPr baseColWidth="10" defaultColWidth="12.5703125" defaultRowHeight="12.75" x14ac:dyDescent="0.2"/>
  <cols>
    <col min="1" max="1" width="6" style="70" customWidth="1"/>
    <col min="2" max="2" width="12.5703125" style="70" customWidth="1"/>
    <col min="3" max="3" width="9.5703125" style="70" bestFit="1" customWidth="1"/>
    <col min="4" max="4" width="73.140625" style="70" customWidth="1"/>
    <col min="5" max="5" width="25.140625" style="70" bestFit="1" customWidth="1"/>
    <col min="6" max="6" width="60.5703125" style="70" bestFit="1" customWidth="1"/>
    <col min="7" max="7" width="25.85546875" style="70" bestFit="1" customWidth="1"/>
    <col min="8" max="8" width="24" style="70" customWidth="1"/>
    <col min="9" max="16384" width="12.5703125" style="70"/>
  </cols>
  <sheetData>
    <row r="1" spans="1:8" s="56" customFormat="1" ht="15.75" x14ac:dyDescent="0.25">
      <c r="A1" s="55" t="s">
        <v>61</v>
      </c>
      <c r="G1" s="57"/>
    </row>
    <row r="2" spans="1:8" s="56" customFormat="1" ht="15.75" x14ac:dyDescent="0.25">
      <c r="A2" s="55" t="s">
        <v>1083</v>
      </c>
    </row>
    <row r="3" spans="1:8" s="56" customFormat="1" ht="15.75" x14ac:dyDescent="0.25">
      <c r="A3" s="58" t="s">
        <v>1081</v>
      </c>
      <c r="B3" s="55"/>
      <c r="G3" s="59" t="s">
        <v>779</v>
      </c>
    </row>
    <row r="4" spans="1:8" s="56" customFormat="1" x14ac:dyDescent="0.2">
      <c r="F4" s="57"/>
    </row>
    <row r="5" spans="1:8" s="56" customFormat="1" ht="16.5" thickBot="1" x14ac:dyDescent="0.3">
      <c r="B5" s="55"/>
      <c r="C5" s="60"/>
      <c r="D5" s="60"/>
      <c r="F5" s="61"/>
    </row>
    <row r="6" spans="1:8" s="56" customFormat="1" ht="16.5" thickBot="1" x14ac:dyDescent="0.3">
      <c r="B6" s="55" t="s">
        <v>62</v>
      </c>
      <c r="C6" s="62" t="s">
        <v>1118</v>
      </c>
      <c r="D6" s="171"/>
      <c r="F6" s="171"/>
      <c r="G6" s="96">
        <f>SUBTOTAL(9,G11:G450)</f>
        <v>38642</v>
      </c>
      <c r="H6" s="96">
        <f>SUBTOTAL(9,H11:H450)</f>
        <v>4439.8959999999997</v>
      </c>
    </row>
    <row r="7" spans="1:8" s="56" customFormat="1" ht="16.5" thickBot="1" x14ac:dyDescent="0.3">
      <c r="B7" s="63"/>
      <c r="C7" s="63"/>
      <c r="D7" s="63"/>
      <c r="F7" s="63"/>
      <c r="G7" s="220" t="s">
        <v>63</v>
      </c>
      <c r="H7" s="221"/>
    </row>
    <row r="8" spans="1:8" s="56" customFormat="1" ht="16.5" thickBot="1" x14ac:dyDescent="0.3">
      <c r="B8" s="63"/>
      <c r="C8" s="63"/>
      <c r="D8" s="63"/>
      <c r="F8" s="63"/>
      <c r="G8" s="220" t="s">
        <v>64</v>
      </c>
      <c r="H8" s="221"/>
    </row>
    <row r="9" spans="1:8" s="56" customFormat="1" ht="15.75" thickBot="1" x14ac:dyDescent="0.3">
      <c r="B9" s="64">
        <f>SUBTOTAL(3,B11:B450)</f>
        <v>440</v>
      </c>
      <c r="C9" s="65"/>
      <c r="D9" s="65"/>
      <c r="F9" s="65"/>
      <c r="G9" s="97">
        <v>45870</v>
      </c>
      <c r="H9" s="98">
        <v>45870</v>
      </c>
    </row>
    <row r="10" spans="1:8" s="69" customFormat="1" ht="30.75" thickBot="1" x14ac:dyDescent="0.25">
      <c r="A10" s="66" t="s">
        <v>65</v>
      </c>
      <c r="B10" s="67" t="s">
        <v>66</v>
      </c>
      <c r="C10" s="68" t="s">
        <v>1082</v>
      </c>
      <c r="D10" s="68" t="s">
        <v>67</v>
      </c>
      <c r="E10" s="83" t="s">
        <v>1117</v>
      </c>
      <c r="F10" s="83" t="s">
        <v>420</v>
      </c>
      <c r="G10" s="99" t="s">
        <v>68</v>
      </c>
      <c r="H10" s="99" t="s">
        <v>69</v>
      </c>
    </row>
    <row r="11" spans="1:8" customFormat="1" x14ac:dyDescent="0.2">
      <c r="A11" t="s">
        <v>1084</v>
      </c>
      <c r="B11">
        <v>190</v>
      </c>
      <c r="C11">
        <v>112695</v>
      </c>
      <c r="D11" t="s">
        <v>281</v>
      </c>
      <c r="E11" t="s">
        <v>898</v>
      </c>
      <c r="F11" t="s">
        <v>652</v>
      </c>
      <c r="G11" s="172">
        <v>10</v>
      </c>
      <c r="H11" s="172">
        <v>0.7</v>
      </c>
    </row>
    <row r="12" spans="1:8" customFormat="1" x14ac:dyDescent="0.2">
      <c r="A12" t="s">
        <v>1085</v>
      </c>
      <c r="B12">
        <v>369</v>
      </c>
      <c r="C12">
        <v>116262</v>
      </c>
      <c r="D12" t="s">
        <v>143</v>
      </c>
      <c r="E12" t="s">
        <v>954</v>
      </c>
      <c r="F12" t="s">
        <v>597</v>
      </c>
      <c r="G12" s="172">
        <v>20</v>
      </c>
      <c r="H12" s="172">
        <v>0</v>
      </c>
    </row>
    <row r="13" spans="1:8" customFormat="1" x14ac:dyDescent="0.2">
      <c r="A13" t="s">
        <v>1086</v>
      </c>
      <c r="B13">
        <v>600</v>
      </c>
      <c r="C13">
        <v>117154</v>
      </c>
      <c r="D13" t="s">
        <v>124</v>
      </c>
      <c r="E13" t="s">
        <v>892</v>
      </c>
      <c r="F13" t="s">
        <v>504</v>
      </c>
      <c r="G13" s="172">
        <v>95</v>
      </c>
      <c r="H13" s="172">
        <v>0</v>
      </c>
    </row>
    <row r="14" spans="1:8" customFormat="1" x14ac:dyDescent="0.2">
      <c r="A14" t="s">
        <v>1087</v>
      </c>
      <c r="B14">
        <v>300</v>
      </c>
      <c r="C14">
        <v>114042</v>
      </c>
      <c r="D14" t="s">
        <v>181</v>
      </c>
      <c r="E14" t="s">
        <v>806</v>
      </c>
      <c r="F14" t="s">
        <v>469</v>
      </c>
      <c r="G14" s="172">
        <v>200</v>
      </c>
      <c r="H14" s="172">
        <v>25</v>
      </c>
    </row>
    <row r="15" spans="1:8" customFormat="1" x14ac:dyDescent="0.2">
      <c r="A15" t="s">
        <v>1087</v>
      </c>
      <c r="B15">
        <v>351</v>
      </c>
      <c r="C15">
        <v>114061</v>
      </c>
      <c r="D15" t="s">
        <v>195</v>
      </c>
      <c r="E15" t="s">
        <v>806</v>
      </c>
      <c r="F15" t="s">
        <v>469</v>
      </c>
      <c r="G15" s="172">
        <v>290</v>
      </c>
      <c r="H15" s="172">
        <v>50</v>
      </c>
    </row>
    <row r="16" spans="1:8" customFormat="1" x14ac:dyDescent="0.2">
      <c r="A16" t="s">
        <v>1087</v>
      </c>
      <c r="B16">
        <v>314</v>
      </c>
      <c r="C16">
        <v>114086</v>
      </c>
      <c r="D16" t="s">
        <v>188</v>
      </c>
      <c r="E16" t="s">
        <v>806</v>
      </c>
      <c r="F16" t="s">
        <v>469</v>
      </c>
      <c r="G16" s="172">
        <v>240</v>
      </c>
      <c r="H16" s="172">
        <v>30</v>
      </c>
    </row>
    <row r="17" spans="1:8" customFormat="1" x14ac:dyDescent="0.2">
      <c r="A17" t="s">
        <v>1087</v>
      </c>
      <c r="B17">
        <v>305</v>
      </c>
      <c r="C17">
        <v>114110</v>
      </c>
      <c r="D17" t="s">
        <v>781</v>
      </c>
      <c r="E17" t="s">
        <v>806</v>
      </c>
      <c r="F17" t="s">
        <v>469</v>
      </c>
      <c r="G17" s="172">
        <v>255</v>
      </c>
      <c r="H17" s="172">
        <v>25</v>
      </c>
    </row>
    <row r="18" spans="1:8" customFormat="1" x14ac:dyDescent="0.2">
      <c r="A18" t="s">
        <v>1087</v>
      </c>
      <c r="B18">
        <v>332</v>
      </c>
      <c r="C18">
        <v>114131</v>
      </c>
      <c r="D18" t="s">
        <v>191</v>
      </c>
      <c r="E18" t="s">
        <v>806</v>
      </c>
      <c r="F18" t="s">
        <v>469</v>
      </c>
      <c r="G18" s="172">
        <v>270</v>
      </c>
      <c r="H18" s="172">
        <v>40</v>
      </c>
    </row>
    <row r="19" spans="1:8" customFormat="1" x14ac:dyDescent="0.2">
      <c r="A19" t="s">
        <v>1087</v>
      </c>
      <c r="B19">
        <v>588</v>
      </c>
      <c r="C19">
        <v>114153</v>
      </c>
      <c r="D19" t="s">
        <v>200</v>
      </c>
      <c r="E19" t="s">
        <v>806</v>
      </c>
      <c r="F19" t="s">
        <v>469</v>
      </c>
      <c r="G19" s="172">
        <v>145</v>
      </c>
      <c r="H19" s="172">
        <v>20</v>
      </c>
    </row>
    <row r="20" spans="1:8" customFormat="1" x14ac:dyDescent="0.2">
      <c r="A20" t="s">
        <v>1087</v>
      </c>
      <c r="B20">
        <v>586</v>
      </c>
      <c r="C20">
        <v>114165</v>
      </c>
      <c r="D20" t="s">
        <v>783</v>
      </c>
      <c r="E20" t="s">
        <v>806</v>
      </c>
      <c r="F20" t="s">
        <v>469</v>
      </c>
      <c r="G20" s="172">
        <v>140</v>
      </c>
      <c r="H20" s="172">
        <v>15</v>
      </c>
    </row>
    <row r="21" spans="1:8" customFormat="1" x14ac:dyDescent="0.2">
      <c r="A21" t="s">
        <v>1087</v>
      </c>
      <c r="B21">
        <v>329</v>
      </c>
      <c r="C21">
        <v>114179</v>
      </c>
      <c r="D21" t="s">
        <v>782</v>
      </c>
      <c r="E21" t="s">
        <v>806</v>
      </c>
      <c r="F21" t="s">
        <v>469</v>
      </c>
      <c r="G21" s="172">
        <v>150</v>
      </c>
      <c r="H21" s="172">
        <v>20</v>
      </c>
    </row>
    <row r="22" spans="1:8" customFormat="1" x14ac:dyDescent="0.2">
      <c r="A22" t="s">
        <v>1087</v>
      </c>
      <c r="B22">
        <v>598</v>
      </c>
      <c r="C22">
        <v>114201</v>
      </c>
      <c r="D22" t="s">
        <v>201</v>
      </c>
      <c r="E22" t="s">
        <v>806</v>
      </c>
      <c r="F22" t="s">
        <v>469</v>
      </c>
      <c r="G22" s="172">
        <v>0</v>
      </c>
      <c r="H22" s="172">
        <v>0</v>
      </c>
    </row>
    <row r="23" spans="1:8" customFormat="1" x14ac:dyDescent="0.2">
      <c r="A23" t="s">
        <v>1087</v>
      </c>
      <c r="B23">
        <v>301</v>
      </c>
      <c r="C23">
        <v>114213</v>
      </c>
      <c r="D23" t="s">
        <v>182</v>
      </c>
      <c r="E23" t="s">
        <v>806</v>
      </c>
      <c r="F23" t="s">
        <v>469</v>
      </c>
      <c r="G23" s="172">
        <v>95</v>
      </c>
      <c r="H23" s="172">
        <v>10</v>
      </c>
    </row>
    <row r="24" spans="1:8" customFormat="1" x14ac:dyDescent="0.2">
      <c r="A24" t="s">
        <v>1087</v>
      </c>
      <c r="B24">
        <v>333</v>
      </c>
      <c r="C24">
        <v>114231</v>
      </c>
      <c r="D24" t="s">
        <v>192</v>
      </c>
      <c r="E24" t="s">
        <v>806</v>
      </c>
      <c r="F24" t="s">
        <v>469</v>
      </c>
      <c r="G24" s="172">
        <v>120</v>
      </c>
      <c r="H24" s="172">
        <v>20</v>
      </c>
    </row>
    <row r="25" spans="1:8" customFormat="1" x14ac:dyDescent="0.2">
      <c r="A25" t="s">
        <v>1087</v>
      </c>
      <c r="B25">
        <v>302</v>
      </c>
      <c r="C25">
        <v>114250</v>
      </c>
      <c r="D25" t="s">
        <v>183</v>
      </c>
      <c r="E25" t="s">
        <v>806</v>
      </c>
      <c r="F25" t="s">
        <v>469</v>
      </c>
      <c r="G25" s="172">
        <v>290</v>
      </c>
      <c r="H25" s="172">
        <v>30</v>
      </c>
    </row>
    <row r="26" spans="1:8" customFormat="1" x14ac:dyDescent="0.2">
      <c r="A26" t="s">
        <v>1087</v>
      </c>
      <c r="B26">
        <v>315</v>
      </c>
      <c r="C26">
        <v>114271</v>
      </c>
      <c r="D26" t="s">
        <v>189</v>
      </c>
      <c r="E26" t="s">
        <v>806</v>
      </c>
      <c r="F26" t="s">
        <v>469</v>
      </c>
      <c r="G26" s="172">
        <v>105</v>
      </c>
      <c r="H26" s="172">
        <v>15</v>
      </c>
    </row>
    <row r="27" spans="1:8" customFormat="1" x14ac:dyDescent="0.2">
      <c r="A27" t="s">
        <v>1087</v>
      </c>
      <c r="B27">
        <v>304</v>
      </c>
      <c r="C27">
        <v>114292</v>
      </c>
      <c r="D27" t="s">
        <v>184</v>
      </c>
      <c r="E27" t="s">
        <v>806</v>
      </c>
      <c r="F27" t="s">
        <v>469</v>
      </c>
      <c r="G27" s="172">
        <v>300</v>
      </c>
      <c r="H27" s="172">
        <v>35</v>
      </c>
    </row>
    <row r="28" spans="1:8" customFormat="1" x14ac:dyDescent="0.2">
      <c r="A28" t="s">
        <v>1087</v>
      </c>
      <c r="B28">
        <v>313</v>
      </c>
      <c r="C28">
        <v>114313</v>
      </c>
      <c r="D28" t="s">
        <v>187</v>
      </c>
      <c r="E28" t="s">
        <v>806</v>
      </c>
      <c r="F28" t="s">
        <v>469</v>
      </c>
      <c r="G28" s="172">
        <v>185</v>
      </c>
      <c r="H28" s="172">
        <v>20</v>
      </c>
    </row>
    <row r="29" spans="1:8" customFormat="1" x14ac:dyDescent="0.2">
      <c r="A29" t="s">
        <v>1087</v>
      </c>
      <c r="B29">
        <v>306</v>
      </c>
      <c r="C29">
        <v>114329</v>
      </c>
      <c r="D29" t="s">
        <v>185</v>
      </c>
      <c r="E29" t="s">
        <v>806</v>
      </c>
      <c r="F29" t="s">
        <v>469</v>
      </c>
      <c r="G29" s="172">
        <v>140</v>
      </c>
      <c r="H29" s="172">
        <v>15</v>
      </c>
    </row>
    <row r="30" spans="1:8" customFormat="1" x14ac:dyDescent="0.2">
      <c r="A30" t="s">
        <v>1087</v>
      </c>
      <c r="B30">
        <v>334</v>
      </c>
      <c r="C30">
        <v>114342</v>
      </c>
      <c r="D30" t="s">
        <v>193</v>
      </c>
      <c r="E30" t="s">
        <v>806</v>
      </c>
      <c r="F30" t="s">
        <v>469</v>
      </c>
      <c r="G30" s="172">
        <v>35</v>
      </c>
      <c r="H30" s="172">
        <v>5</v>
      </c>
    </row>
    <row r="31" spans="1:8" customFormat="1" x14ac:dyDescent="0.2">
      <c r="A31" t="s">
        <v>1087</v>
      </c>
      <c r="B31">
        <v>307</v>
      </c>
      <c r="C31">
        <v>114355</v>
      </c>
      <c r="D31" t="s">
        <v>186</v>
      </c>
      <c r="E31" t="s">
        <v>806</v>
      </c>
      <c r="F31" t="s">
        <v>469</v>
      </c>
      <c r="G31" s="172">
        <v>200</v>
      </c>
      <c r="H31" s="172">
        <v>25</v>
      </c>
    </row>
    <row r="32" spans="1:8" customFormat="1" x14ac:dyDescent="0.2">
      <c r="A32" t="s">
        <v>1087</v>
      </c>
      <c r="B32">
        <v>587</v>
      </c>
      <c r="C32">
        <v>114368</v>
      </c>
      <c r="D32" t="s">
        <v>199</v>
      </c>
      <c r="E32" t="s">
        <v>806</v>
      </c>
      <c r="F32" t="s">
        <v>469</v>
      </c>
      <c r="G32" s="172">
        <v>120</v>
      </c>
      <c r="H32" s="172">
        <v>20</v>
      </c>
    </row>
    <row r="33" spans="1:8" customFormat="1" x14ac:dyDescent="0.2">
      <c r="A33" t="s">
        <v>1087</v>
      </c>
      <c r="B33">
        <v>608</v>
      </c>
      <c r="C33">
        <v>125009</v>
      </c>
      <c r="D33" t="s">
        <v>1065</v>
      </c>
      <c r="E33" t="s">
        <v>806</v>
      </c>
      <c r="F33" t="s">
        <v>469</v>
      </c>
      <c r="G33" s="172">
        <v>0</v>
      </c>
      <c r="H33" s="172">
        <v>0</v>
      </c>
    </row>
    <row r="34" spans="1:8" customFormat="1" x14ac:dyDescent="0.2">
      <c r="A34" t="s">
        <v>1087</v>
      </c>
      <c r="B34">
        <v>352</v>
      </c>
      <c r="C34">
        <v>114384</v>
      </c>
      <c r="D34" t="s">
        <v>196</v>
      </c>
      <c r="E34" t="s">
        <v>806</v>
      </c>
      <c r="F34" t="s">
        <v>469</v>
      </c>
      <c r="G34" s="172">
        <v>130</v>
      </c>
      <c r="H34" s="172">
        <v>30</v>
      </c>
    </row>
    <row r="35" spans="1:8" customFormat="1" x14ac:dyDescent="0.2">
      <c r="A35" t="s">
        <v>1087</v>
      </c>
      <c r="B35">
        <v>328</v>
      </c>
      <c r="C35">
        <v>114410</v>
      </c>
      <c r="D35" t="s">
        <v>190</v>
      </c>
      <c r="E35" t="s">
        <v>806</v>
      </c>
      <c r="F35" t="s">
        <v>469</v>
      </c>
      <c r="G35" s="172">
        <v>320</v>
      </c>
      <c r="H35" s="172">
        <v>40</v>
      </c>
    </row>
    <row r="36" spans="1:8" customFormat="1" x14ac:dyDescent="0.2">
      <c r="A36" t="s">
        <v>1087</v>
      </c>
      <c r="B36">
        <v>338</v>
      </c>
      <c r="C36">
        <v>114436</v>
      </c>
      <c r="D36" t="s">
        <v>194</v>
      </c>
      <c r="E36" t="s">
        <v>806</v>
      </c>
      <c r="F36" t="s">
        <v>469</v>
      </c>
      <c r="G36" s="172">
        <v>170</v>
      </c>
      <c r="H36" s="172">
        <v>35</v>
      </c>
    </row>
    <row r="37" spans="1:8" customFormat="1" x14ac:dyDescent="0.2">
      <c r="A37" t="s">
        <v>1087</v>
      </c>
      <c r="B37">
        <v>611</v>
      </c>
      <c r="C37">
        <v>126106</v>
      </c>
      <c r="D37" t="s">
        <v>1069</v>
      </c>
      <c r="E37" t="s">
        <v>806</v>
      </c>
      <c r="F37" t="s">
        <v>469</v>
      </c>
      <c r="G37" s="172">
        <v>60</v>
      </c>
      <c r="H37" s="172">
        <v>15</v>
      </c>
    </row>
    <row r="38" spans="1:8" customFormat="1" x14ac:dyDescent="0.2">
      <c r="A38" t="s">
        <v>1087</v>
      </c>
      <c r="B38">
        <v>353</v>
      </c>
      <c r="C38">
        <v>114460</v>
      </c>
      <c r="D38" t="s">
        <v>197</v>
      </c>
      <c r="E38" t="s">
        <v>806</v>
      </c>
      <c r="F38" t="s">
        <v>469</v>
      </c>
      <c r="G38" s="172">
        <v>120</v>
      </c>
      <c r="H38" s="172">
        <v>30</v>
      </c>
    </row>
    <row r="39" spans="1:8" customFormat="1" x14ac:dyDescent="0.2">
      <c r="A39" t="s">
        <v>1087</v>
      </c>
      <c r="B39">
        <v>581</v>
      </c>
      <c r="C39">
        <v>114478</v>
      </c>
      <c r="D39" t="s">
        <v>198</v>
      </c>
      <c r="E39" t="s">
        <v>806</v>
      </c>
      <c r="F39" t="s">
        <v>469</v>
      </c>
      <c r="G39" s="172">
        <v>0</v>
      </c>
      <c r="H39" s="172">
        <v>0</v>
      </c>
    </row>
    <row r="40" spans="1:8" customFormat="1" x14ac:dyDescent="0.2">
      <c r="A40" t="s">
        <v>1088</v>
      </c>
      <c r="B40">
        <v>540</v>
      </c>
      <c r="C40">
        <v>117668</v>
      </c>
      <c r="D40" t="s">
        <v>154</v>
      </c>
      <c r="E40" t="s">
        <v>812</v>
      </c>
      <c r="F40" t="s">
        <v>462</v>
      </c>
      <c r="G40" s="172">
        <v>10</v>
      </c>
      <c r="H40" s="172">
        <v>20</v>
      </c>
    </row>
    <row r="41" spans="1:8" customFormat="1" x14ac:dyDescent="0.2">
      <c r="A41" t="s">
        <v>1089</v>
      </c>
      <c r="B41">
        <v>362</v>
      </c>
      <c r="C41">
        <v>116531</v>
      </c>
      <c r="D41" t="s">
        <v>142</v>
      </c>
      <c r="E41" t="s">
        <v>895</v>
      </c>
      <c r="F41" t="s">
        <v>579</v>
      </c>
      <c r="G41" s="172">
        <v>30</v>
      </c>
      <c r="H41" s="172">
        <v>50</v>
      </c>
    </row>
    <row r="42" spans="1:8" customFormat="1" x14ac:dyDescent="0.2">
      <c r="A42" t="s">
        <v>1085</v>
      </c>
      <c r="B42">
        <v>395</v>
      </c>
      <c r="C42">
        <v>116594</v>
      </c>
      <c r="D42" t="s">
        <v>148</v>
      </c>
      <c r="E42" t="s">
        <v>820</v>
      </c>
      <c r="F42" t="s">
        <v>511</v>
      </c>
      <c r="G42" s="172">
        <v>10</v>
      </c>
      <c r="H42" s="172">
        <v>35</v>
      </c>
    </row>
    <row r="43" spans="1:8" customFormat="1" x14ac:dyDescent="0.2">
      <c r="A43" t="s">
        <v>1090</v>
      </c>
      <c r="B43">
        <v>551</v>
      </c>
      <c r="C43">
        <v>111435</v>
      </c>
      <c r="D43" t="s">
        <v>334</v>
      </c>
      <c r="E43" t="s">
        <v>810</v>
      </c>
      <c r="F43" t="s">
        <v>478</v>
      </c>
      <c r="G43" s="172">
        <v>165</v>
      </c>
      <c r="H43" s="172">
        <v>15</v>
      </c>
    </row>
    <row r="44" spans="1:8" customFormat="1" x14ac:dyDescent="0.2">
      <c r="A44" t="s">
        <v>1090</v>
      </c>
      <c r="B44">
        <v>553</v>
      </c>
      <c r="C44">
        <v>111450</v>
      </c>
      <c r="D44" t="s">
        <v>739</v>
      </c>
      <c r="E44" t="s">
        <v>810</v>
      </c>
      <c r="F44" t="s">
        <v>478</v>
      </c>
      <c r="G44" s="172">
        <v>190</v>
      </c>
      <c r="H44" s="172">
        <v>15</v>
      </c>
    </row>
    <row r="45" spans="1:8" customFormat="1" x14ac:dyDescent="0.2">
      <c r="A45" t="s">
        <v>1090</v>
      </c>
      <c r="B45">
        <v>547</v>
      </c>
      <c r="C45">
        <v>111467</v>
      </c>
      <c r="D45" t="s">
        <v>332</v>
      </c>
      <c r="E45" t="s">
        <v>810</v>
      </c>
      <c r="F45" t="s">
        <v>478</v>
      </c>
      <c r="G45" s="172">
        <v>130</v>
      </c>
      <c r="H45" s="172">
        <v>5</v>
      </c>
    </row>
    <row r="46" spans="1:8" customFormat="1" x14ac:dyDescent="0.2">
      <c r="A46" t="s">
        <v>1090</v>
      </c>
      <c r="B46">
        <v>555</v>
      </c>
      <c r="C46">
        <v>111479</v>
      </c>
      <c r="D46" t="s">
        <v>434</v>
      </c>
      <c r="E46" t="s">
        <v>810</v>
      </c>
      <c r="F46" t="s">
        <v>478</v>
      </c>
      <c r="G46" s="172">
        <v>180</v>
      </c>
      <c r="H46" s="172">
        <v>20</v>
      </c>
    </row>
    <row r="47" spans="1:8" customFormat="1" x14ac:dyDescent="0.2">
      <c r="A47" t="s">
        <v>1090</v>
      </c>
      <c r="B47">
        <v>548</v>
      </c>
      <c r="C47">
        <v>111495</v>
      </c>
      <c r="D47" t="s">
        <v>333</v>
      </c>
      <c r="E47" t="s">
        <v>810</v>
      </c>
      <c r="F47" t="s">
        <v>478</v>
      </c>
      <c r="G47" s="172">
        <v>110</v>
      </c>
      <c r="H47" s="172">
        <v>5</v>
      </c>
    </row>
    <row r="48" spans="1:8" customFormat="1" x14ac:dyDescent="0.2">
      <c r="A48" t="s">
        <v>1090</v>
      </c>
      <c r="B48">
        <v>552</v>
      </c>
      <c r="C48">
        <v>111508</v>
      </c>
      <c r="D48" t="s">
        <v>335</v>
      </c>
      <c r="E48" t="s">
        <v>810</v>
      </c>
      <c r="F48" t="s">
        <v>478</v>
      </c>
      <c r="G48" s="172">
        <v>135</v>
      </c>
      <c r="H48" s="172">
        <v>15</v>
      </c>
    </row>
    <row r="49" spans="1:8" customFormat="1" x14ac:dyDescent="0.2">
      <c r="A49" t="s">
        <v>1090</v>
      </c>
      <c r="B49">
        <v>546</v>
      </c>
      <c r="C49">
        <v>111522</v>
      </c>
      <c r="D49" t="s">
        <v>331</v>
      </c>
      <c r="E49" t="s">
        <v>810</v>
      </c>
      <c r="F49" t="s">
        <v>478</v>
      </c>
      <c r="G49" s="172">
        <v>125</v>
      </c>
      <c r="H49" s="172">
        <v>5</v>
      </c>
    </row>
    <row r="50" spans="1:8" customFormat="1" x14ac:dyDescent="0.2">
      <c r="A50" t="s">
        <v>1090</v>
      </c>
      <c r="B50">
        <v>550</v>
      </c>
      <c r="C50">
        <v>111538</v>
      </c>
      <c r="D50" t="s">
        <v>433</v>
      </c>
      <c r="E50" t="s">
        <v>810</v>
      </c>
      <c r="F50" t="s">
        <v>478</v>
      </c>
      <c r="G50" s="172">
        <v>210</v>
      </c>
      <c r="H50" s="172">
        <v>15</v>
      </c>
    </row>
    <row r="51" spans="1:8" customFormat="1" x14ac:dyDescent="0.2">
      <c r="A51" t="s">
        <v>1090</v>
      </c>
      <c r="B51">
        <v>584</v>
      </c>
      <c r="C51">
        <v>111551</v>
      </c>
      <c r="D51" t="s">
        <v>336</v>
      </c>
      <c r="E51" t="s">
        <v>810</v>
      </c>
      <c r="F51" t="s">
        <v>478</v>
      </c>
      <c r="G51" s="172">
        <v>10</v>
      </c>
      <c r="H51" s="172">
        <v>40</v>
      </c>
    </row>
    <row r="52" spans="1:8" customFormat="1" x14ac:dyDescent="0.2">
      <c r="A52" t="s">
        <v>1091</v>
      </c>
      <c r="B52">
        <v>590</v>
      </c>
      <c r="C52">
        <v>111563</v>
      </c>
      <c r="D52" t="s">
        <v>740</v>
      </c>
      <c r="E52" t="s">
        <v>810</v>
      </c>
      <c r="F52" t="s">
        <v>478</v>
      </c>
      <c r="G52" s="172">
        <v>120</v>
      </c>
      <c r="H52" s="172">
        <v>5</v>
      </c>
    </row>
    <row r="53" spans="1:8" customFormat="1" x14ac:dyDescent="0.2">
      <c r="A53" t="s">
        <v>1091</v>
      </c>
      <c r="B53">
        <v>601</v>
      </c>
      <c r="C53">
        <v>111576</v>
      </c>
      <c r="D53" t="s">
        <v>396</v>
      </c>
      <c r="E53" t="s">
        <v>810</v>
      </c>
      <c r="F53" t="s">
        <v>478</v>
      </c>
      <c r="G53" s="172">
        <v>60</v>
      </c>
      <c r="H53" s="172">
        <v>5</v>
      </c>
    </row>
    <row r="54" spans="1:8" customFormat="1" x14ac:dyDescent="0.2">
      <c r="A54" t="s">
        <v>1091</v>
      </c>
      <c r="B54">
        <v>558</v>
      </c>
      <c r="C54">
        <v>111585</v>
      </c>
      <c r="D54" t="s">
        <v>387</v>
      </c>
      <c r="E54" t="s">
        <v>810</v>
      </c>
      <c r="F54" t="s">
        <v>478</v>
      </c>
      <c r="G54" s="172">
        <v>100</v>
      </c>
      <c r="H54" s="172">
        <v>10</v>
      </c>
    </row>
    <row r="55" spans="1:8" customFormat="1" x14ac:dyDescent="0.2">
      <c r="A55" t="s">
        <v>1091</v>
      </c>
      <c r="B55">
        <v>556</v>
      </c>
      <c r="C55">
        <v>111653</v>
      </c>
      <c r="D55" t="s">
        <v>792</v>
      </c>
      <c r="E55" t="s">
        <v>810</v>
      </c>
      <c r="F55" t="s">
        <v>478</v>
      </c>
      <c r="G55" s="172">
        <v>100</v>
      </c>
      <c r="H55" s="172">
        <v>10</v>
      </c>
    </row>
    <row r="56" spans="1:8" customFormat="1" x14ac:dyDescent="0.2">
      <c r="A56" t="s">
        <v>1091</v>
      </c>
      <c r="B56">
        <v>562</v>
      </c>
      <c r="C56">
        <v>111599</v>
      </c>
      <c r="D56" t="s">
        <v>390</v>
      </c>
      <c r="E56" t="s">
        <v>810</v>
      </c>
      <c r="F56" t="s">
        <v>478</v>
      </c>
      <c r="G56" s="172">
        <v>115</v>
      </c>
      <c r="H56" s="172">
        <v>15</v>
      </c>
    </row>
    <row r="57" spans="1:8" customFormat="1" x14ac:dyDescent="0.2">
      <c r="A57" t="s">
        <v>1091</v>
      </c>
      <c r="B57">
        <v>560</v>
      </c>
      <c r="C57">
        <v>111627</v>
      </c>
      <c r="D57" t="s">
        <v>388</v>
      </c>
      <c r="E57" t="s">
        <v>810</v>
      </c>
      <c r="F57" t="s">
        <v>478</v>
      </c>
      <c r="G57" s="172">
        <v>125</v>
      </c>
      <c r="H57" s="172">
        <v>15</v>
      </c>
    </row>
    <row r="58" spans="1:8" customFormat="1" x14ac:dyDescent="0.2">
      <c r="A58" t="s">
        <v>1091</v>
      </c>
      <c r="B58">
        <v>563</v>
      </c>
      <c r="C58">
        <v>111641</v>
      </c>
      <c r="D58" t="s">
        <v>391</v>
      </c>
      <c r="E58" t="s">
        <v>810</v>
      </c>
      <c r="F58" t="s">
        <v>478</v>
      </c>
      <c r="G58" s="172">
        <v>190</v>
      </c>
      <c r="H58" s="172">
        <v>20</v>
      </c>
    </row>
    <row r="59" spans="1:8" customFormat="1" x14ac:dyDescent="0.2">
      <c r="A59" t="s">
        <v>1091</v>
      </c>
      <c r="B59">
        <v>561</v>
      </c>
      <c r="C59">
        <v>111612</v>
      </c>
      <c r="D59" t="s">
        <v>389</v>
      </c>
      <c r="E59" t="s">
        <v>810</v>
      </c>
      <c r="F59" t="s">
        <v>478</v>
      </c>
      <c r="G59" s="172">
        <v>205</v>
      </c>
      <c r="H59" s="172">
        <v>25</v>
      </c>
    </row>
    <row r="60" spans="1:8" customFormat="1" x14ac:dyDescent="0.2">
      <c r="A60" t="s">
        <v>1091</v>
      </c>
      <c r="B60">
        <v>557</v>
      </c>
      <c r="C60">
        <v>111667</v>
      </c>
      <c r="D60" t="s">
        <v>386</v>
      </c>
      <c r="E60" t="s">
        <v>810</v>
      </c>
      <c r="F60" t="s">
        <v>478</v>
      </c>
      <c r="G60" s="172">
        <v>90</v>
      </c>
      <c r="H60" s="172">
        <v>10</v>
      </c>
    </row>
    <row r="61" spans="1:8" customFormat="1" x14ac:dyDescent="0.2">
      <c r="A61" t="s">
        <v>1091</v>
      </c>
      <c r="B61">
        <v>585</v>
      </c>
      <c r="C61">
        <v>111681</v>
      </c>
      <c r="D61" t="s">
        <v>395</v>
      </c>
      <c r="E61" t="s">
        <v>810</v>
      </c>
      <c r="F61" t="s">
        <v>478</v>
      </c>
      <c r="G61" s="172">
        <v>10</v>
      </c>
      <c r="H61" s="172">
        <v>45</v>
      </c>
    </row>
    <row r="62" spans="1:8" customFormat="1" x14ac:dyDescent="0.2">
      <c r="A62" t="s">
        <v>1091</v>
      </c>
      <c r="B62">
        <v>482</v>
      </c>
      <c r="C62">
        <v>110906</v>
      </c>
      <c r="D62" t="s">
        <v>385</v>
      </c>
      <c r="E62" t="s">
        <v>824</v>
      </c>
      <c r="F62" t="s">
        <v>385</v>
      </c>
      <c r="G62" s="172">
        <v>25</v>
      </c>
      <c r="H62" s="172">
        <v>1.94</v>
      </c>
    </row>
    <row r="63" spans="1:8" customFormat="1" x14ac:dyDescent="0.2">
      <c r="A63" t="s">
        <v>1091</v>
      </c>
      <c r="B63">
        <v>570</v>
      </c>
      <c r="C63">
        <v>110961</v>
      </c>
      <c r="D63" t="s">
        <v>393</v>
      </c>
      <c r="E63" t="s">
        <v>825</v>
      </c>
      <c r="F63" t="s">
        <v>393</v>
      </c>
      <c r="G63" s="172">
        <v>85</v>
      </c>
      <c r="H63" s="172">
        <v>10</v>
      </c>
    </row>
    <row r="64" spans="1:8" customFormat="1" x14ac:dyDescent="0.2">
      <c r="A64" t="s">
        <v>1091</v>
      </c>
      <c r="B64">
        <v>228</v>
      </c>
      <c r="C64">
        <v>110947</v>
      </c>
      <c r="D64" t="s">
        <v>382</v>
      </c>
      <c r="E64" t="s">
        <v>848</v>
      </c>
      <c r="F64" t="s">
        <v>382</v>
      </c>
      <c r="G64" s="172">
        <v>90</v>
      </c>
      <c r="H64" s="172">
        <v>10</v>
      </c>
    </row>
    <row r="65" spans="1:8" customFormat="1" x14ac:dyDescent="0.2">
      <c r="A65" t="s">
        <v>1092</v>
      </c>
      <c r="B65">
        <v>834</v>
      </c>
      <c r="C65">
        <v>119937</v>
      </c>
      <c r="D65" t="s">
        <v>741</v>
      </c>
      <c r="E65" t="s">
        <v>806</v>
      </c>
      <c r="F65" t="s">
        <v>692</v>
      </c>
      <c r="G65" s="172">
        <v>110</v>
      </c>
      <c r="H65" s="172">
        <v>10</v>
      </c>
    </row>
    <row r="66" spans="1:8" customFormat="1" x14ac:dyDescent="0.2">
      <c r="A66" t="s">
        <v>1092</v>
      </c>
      <c r="B66">
        <v>187</v>
      </c>
      <c r="C66">
        <v>111110</v>
      </c>
      <c r="D66" t="s">
        <v>399</v>
      </c>
      <c r="E66" t="s">
        <v>996</v>
      </c>
      <c r="F66" t="s">
        <v>543</v>
      </c>
      <c r="G66" s="172">
        <v>20</v>
      </c>
      <c r="H66" s="172">
        <v>1.89</v>
      </c>
    </row>
    <row r="67" spans="1:8" customFormat="1" x14ac:dyDescent="0.2">
      <c r="A67" t="s">
        <v>1091</v>
      </c>
      <c r="B67">
        <v>32</v>
      </c>
      <c r="C67">
        <v>110977</v>
      </c>
      <c r="D67" t="s">
        <v>378</v>
      </c>
      <c r="E67" t="s">
        <v>974</v>
      </c>
      <c r="F67" t="s">
        <v>706</v>
      </c>
      <c r="G67" s="172">
        <v>15</v>
      </c>
      <c r="H67" s="172">
        <v>0</v>
      </c>
    </row>
    <row r="68" spans="1:8" customFormat="1" x14ac:dyDescent="0.2">
      <c r="A68" t="s">
        <v>1092</v>
      </c>
      <c r="B68">
        <v>381</v>
      </c>
      <c r="C68">
        <v>110988</v>
      </c>
      <c r="D68" t="s">
        <v>407</v>
      </c>
      <c r="E68" t="s">
        <v>832</v>
      </c>
      <c r="F68" t="s">
        <v>711</v>
      </c>
      <c r="G68" s="172">
        <v>110</v>
      </c>
      <c r="H68" s="172">
        <v>0</v>
      </c>
    </row>
    <row r="69" spans="1:8" customFormat="1" x14ac:dyDescent="0.2">
      <c r="A69" t="s">
        <v>1092</v>
      </c>
      <c r="B69">
        <v>174</v>
      </c>
      <c r="C69">
        <v>111018</v>
      </c>
      <c r="D69" t="s">
        <v>398</v>
      </c>
      <c r="E69" t="s">
        <v>849</v>
      </c>
      <c r="F69" t="s">
        <v>691</v>
      </c>
      <c r="G69" s="172">
        <v>55</v>
      </c>
      <c r="H69" s="172">
        <v>5</v>
      </c>
    </row>
    <row r="70" spans="1:8" customFormat="1" x14ac:dyDescent="0.2">
      <c r="A70" t="s">
        <v>1091</v>
      </c>
      <c r="B70">
        <v>143</v>
      </c>
      <c r="C70">
        <v>111070</v>
      </c>
      <c r="D70" t="s">
        <v>379</v>
      </c>
      <c r="E70" t="s">
        <v>827</v>
      </c>
      <c r="F70" t="s">
        <v>665</v>
      </c>
      <c r="G70" s="172">
        <v>50</v>
      </c>
      <c r="H70" s="172">
        <v>0</v>
      </c>
    </row>
    <row r="71" spans="1:8" customFormat="1" x14ac:dyDescent="0.2">
      <c r="A71" t="s">
        <v>1091</v>
      </c>
      <c r="B71">
        <v>567</v>
      </c>
      <c r="C71">
        <v>112099</v>
      </c>
      <c r="D71" t="s">
        <v>392</v>
      </c>
      <c r="E71" t="s">
        <v>920</v>
      </c>
      <c r="F71" t="s">
        <v>629</v>
      </c>
      <c r="G71" s="172">
        <v>45</v>
      </c>
      <c r="H71" s="172">
        <v>5</v>
      </c>
    </row>
    <row r="72" spans="1:8" customFormat="1" x14ac:dyDescent="0.2">
      <c r="A72" t="s">
        <v>1091</v>
      </c>
      <c r="B72">
        <v>231</v>
      </c>
      <c r="C72">
        <v>111220</v>
      </c>
      <c r="D72" t="s">
        <v>383</v>
      </c>
      <c r="E72" t="s">
        <v>863</v>
      </c>
      <c r="F72" t="s">
        <v>678</v>
      </c>
      <c r="G72" s="172">
        <v>50</v>
      </c>
      <c r="H72" s="172">
        <v>0</v>
      </c>
    </row>
    <row r="73" spans="1:8" customFormat="1" x14ac:dyDescent="0.2">
      <c r="A73" t="s">
        <v>1092</v>
      </c>
      <c r="B73">
        <v>469</v>
      </c>
      <c r="C73">
        <v>111045</v>
      </c>
      <c r="D73" t="s">
        <v>410</v>
      </c>
      <c r="E73" t="s">
        <v>918</v>
      </c>
      <c r="F73" t="s">
        <v>634</v>
      </c>
      <c r="G73" s="172">
        <v>10</v>
      </c>
      <c r="H73" s="172">
        <v>0.41</v>
      </c>
    </row>
    <row r="74" spans="1:8" customFormat="1" x14ac:dyDescent="0.2">
      <c r="A74" t="s">
        <v>1091</v>
      </c>
      <c r="B74">
        <v>31</v>
      </c>
      <c r="C74">
        <v>111082</v>
      </c>
      <c r="D74" t="s">
        <v>377</v>
      </c>
      <c r="E74" t="s">
        <v>974</v>
      </c>
      <c r="F74" t="s">
        <v>569</v>
      </c>
      <c r="G74" s="172">
        <v>20</v>
      </c>
      <c r="H74" s="172">
        <v>0</v>
      </c>
    </row>
    <row r="75" spans="1:8" customFormat="1" x14ac:dyDescent="0.2">
      <c r="A75" t="s">
        <v>1091</v>
      </c>
      <c r="B75">
        <v>579</v>
      </c>
      <c r="C75">
        <v>110919</v>
      </c>
      <c r="D75" t="s">
        <v>394</v>
      </c>
      <c r="E75" t="s">
        <v>831</v>
      </c>
      <c r="F75" t="s">
        <v>712</v>
      </c>
      <c r="G75" s="172">
        <v>10</v>
      </c>
      <c r="H75" s="172">
        <v>0</v>
      </c>
    </row>
    <row r="76" spans="1:8" customFormat="1" x14ac:dyDescent="0.2">
      <c r="A76" t="s">
        <v>1091</v>
      </c>
      <c r="B76">
        <v>171</v>
      </c>
      <c r="C76">
        <v>111126</v>
      </c>
      <c r="D76" t="s">
        <v>1093</v>
      </c>
      <c r="E76" t="s">
        <v>825</v>
      </c>
      <c r="F76" t="s">
        <v>485</v>
      </c>
      <c r="G76" s="172">
        <v>90</v>
      </c>
      <c r="H76" s="172">
        <v>10</v>
      </c>
    </row>
    <row r="77" spans="1:8" customFormat="1" x14ac:dyDescent="0.2">
      <c r="A77" t="s">
        <v>1092</v>
      </c>
      <c r="B77">
        <v>524</v>
      </c>
      <c r="C77">
        <v>111376</v>
      </c>
      <c r="D77" t="s">
        <v>413</v>
      </c>
      <c r="E77" t="s">
        <v>913</v>
      </c>
      <c r="F77" t="s">
        <v>535</v>
      </c>
      <c r="G77" s="172">
        <v>135</v>
      </c>
      <c r="H77" s="172">
        <v>15</v>
      </c>
    </row>
    <row r="78" spans="1:8" customFormat="1" x14ac:dyDescent="0.2">
      <c r="A78" t="s">
        <v>1092</v>
      </c>
      <c r="B78">
        <v>569</v>
      </c>
      <c r="C78">
        <v>111324</v>
      </c>
      <c r="D78" t="s">
        <v>418</v>
      </c>
      <c r="E78" t="s">
        <v>1006</v>
      </c>
      <c r="F78" t="s">
        <v>524</v>
      </c>
      <c r="G78" s="172">
        <v>40</v>
      </c>
      <c r="H78" s="172">
        <v>5</v>
      </c>
    </row>
    <row r="79" spans="1:8" customFormat="1" x14ac:dyDescent="0.2">
      <c r="A79" t="s">
        <v>1092</v>
      </c>
      <c r="B79">
        <v>526</v>
      </c>
      <c r="C79">
        <v>111406</v>
      </c>
      <c r="D79" t="s">
        <v>415</v>
      </c>
      <c r="E79" t="s">
        <v>851</v>
      </c>
      <c r="F79" t="s">
        <v>684</v>
      </c>
      <c r="G79" s="172">
        <v>110</v>
      </c>
      <c r="H79" s="172">
        <v>10</v>
      </c>
    </row>
    <row r="80" spans="1:8" customFormat="1" x14ac:dyDescent="0.2">
      <c r="A80" t="s">
        <v>1091</v>
      </c>
      <c r="B80">
        <v>212</v>
      </c>
      <c r="C80">
        <v>111187</v>
      </c>
      <c r="D80" t="s">
        <v>381</v>
      </c>
      <c r="E80" t="s">
        <v>872</v>
      </c>
      <c r="F80" t="s">
        <v>670</v>
      </c>
      <c r="G80" s="172">
        <v>45</v>
      </c>
      <c r="H80" s="172">
        <v>5</v>
      </c>
    </row>
    <row r="81" spans="1:8" customFormat="1" x14ac:dyDescent="0.2">
      <c r="A81" t="s">
        <v>1092</v>
      </c>
      <c r="B81">
        <v>459</v>
      </c>
      <c r="C81">
        <v>111139</v>
      </c>
      <c r="D81" t="s">
        <v>408</v>
      </c>
      <c r="E81" t="s">
        <v>982</v>
      </c>
      <c r="F81" t="s">
        <v>561</v>
      </c>
      <c r="G81" s="172">
        <v>20</v>
      </c>
      <c r="H81" s="172">
        <v>5</v>
      </c>
    </row>
    <row r="82" spans="1:8" customFormat="1" x14ac:dyDescent="0.2">
      <c r="A82" t="s">
        <v>1092</v>
      </c>
      <c r="B82">
        <v>19</v>
      </c>
      <c r="C82">
        <v>111201</v>
      </c>
      <c r="D82" t="s">
        <v>397</v>
      </c>
      <c r="E82" t="s">
        <v>990</v>
      </c>
      <c r="F82" t="s">
        <v>550</v>
      </c>
      <c r="G82" s="172">
        <v>20</v>
      </c>
      <c r="H82" s="172">
        <v>2.4159999999999999</v>
      </c>
    </row>
    <row r="83" spans="1:8" customFormat="1" x14ac:dyDescent="0.2">
      <c r="A83" t="s">
        <v>1092</v>
      </c>
      <c r="B83">
        <v>229</v>
      </c>
      <c r="C83">
        <v>111256</v>
      </c>
      <c r="D83" t="s">
        <v>400</v>
      </c>
      <c r="E83" t="s">
        <v>955</v>
      </c>
      <c r="F83" t="s">
        <v>595</v>
      </c>
      <c r="G83" s="172">
        <v>30</v>
      </c>
      <c r="H83" s="172">
        <v>5</v>
      </c>
    </row>
    <row r="84" spans="1:8" customFormat="1" x14ac:dyDescent="0.2">
      <c r="A84" t="s">
        <v>1092</v>
      </c>
      <c r="B84">
        <v>253</v>
      </c>
      <c r="C84">
        <v>111268</v>
      </c>
      <c r="D84" t="s">
        <v>401</v>
      </c>
      <c r="E84" t="s">
        <v>952</v>
      </c>
      <c r="F84" t="s">
        <v>542</v>
      </c>
      <c r="G84" s="172">
        <v>135</v>
      </c>
      <c r="H84" s="172">
        <v>40</v>
      </c>
    </row>
    <row r="85" spans="1:8" customFormat="1" x14ac:dyDescent="0.2">
      <c r="A85" t="s">
        <v>1091</v>
      </c>
      <c r="B85">
        <v>457</v>
      </c>
      <c r="C85">
        <v>111302</v>
      </c>
      <c r="D85" t="s">
        <v>384</v>
      </c>
      <c r="E85" t="s">
        <v>831</v>
      </c>
      <c r="F85" t="s">
        <v>664</v>
      </c>
      <c r="G85" s="172">
        <v>70</v>
      </c>
      <c r="H85" s="172">
        <v>20</v>
      </c>
    </row>
    <row r="86" spans="1:8" customFormat="1" x14ac:dyDescent="0.2">
      <c r="A86" t="s">
        <v>1092</v>
      </c>
      <c r="B86">
        <v>377</v>
      </c>
      <c r="C86">
        <v>111336</v>
      </c>
      <c r="D86" t="s">
        <v>406</v>
      </c>
      <c r="E86" t="s">
        <v>854</v>
      </c>
      <c r="F86" t="s">
        <v>685</v>
      </c>
      <c r="G86" s="172">
        <v>15</v>
      </c>
      <c r="H86" s="172">
        <v>1.55</v>
      </c>
    </row>
    <row r="87" spans="1:8" customFormat="1" x14ac:dyDescent="0.2">
      <c r="A87" t="s">
        <v>1092</v>
      </c>
      <c r="B87">
        <v>502</v>
      </c>
      <c r="C87">
        <v>111346</v>
      </c>
      <c r="D87" t="s">
        <v>412</v>
      </c>
      <c r="E87" t="s">
        <v>911</v>
      </c>
      <c r="F87" t="s">
        <v>584</v>
      </c>
      <c r="G87" s="172">
        <v>90</v>
      </c>
      <c r="H87" s="172">
        <v>35</v>
      </c>
    </row>
    <row r="88" spans="1:8" customFormat="1" x14ac:dyDescent="0.2">
      <c r="A88" t="s">
        <v>1092</v>
      </c>
      <c r="B88">
        <v>568</v>
      </c>
      <c r="C88">
        <v>110930</v>
      </c>
      <c r="D88" t="s">
        <v>417</v>
      </c>
      <c r="E88" t="s">
        <v>829</v>
      </c>
      <c r="F88" t="s">
        <v>714</v>
      </c>
      <c r="G88" s="172">
        <v>35</v>
      </c>
      <c r="H88" s="172">
        <v>1.98</v>
      </c>
    </row>
    <row r="89" spans="1:8" customFormat="1" x14ac:dyDescent="0.2">
      <c r="A89" t="s">
        <v>1092</v>
      </c>
      <c r="B89">
        <v>527</v>
      </c>
      <c r="C89">
        <v>111003</v>
      </c>
      <c r="D89" t="s">
        <v>416</v>
      </c>
      <c r="E89" t="s">
        <v>851</v>
      </c>
      <c r="F89" t="s">
        <v>688</v>
      </c>
      <c r="G89" s="172">
        <v>65</v>
      </c>
      <c r="H89" s="172">
        <v>5</v>
      </c>
    </row>
    <row r="90" spans="1:8" customFormat="1" x14ac:dyDescent="0.2">
      <c r="A90" t="s">
        <v>1091</v>
      </c>
      <c r="B90">
        <v>144</v>
      </c>
      <c r="C90">
        <v>111057</v>
      </c>
      <c r="D90" t="s">
        <v>380</v>
      </c>
      <c r="E90" t="s">
        <v>827</v>
      </c>
      <c r="F90" t="s">
        <v>716</v>
      </c>
      <c r="G90" s="172">
        <v>80</v>
      </c>
      <c r="H90" s="172">
        <v>0</v>
      </c>
    </row>
    <row r="91" spans="1:8" customFormat="1" x14ac:dyDescent="0.2">
      <c r="A91" t="s">
        <v>1092</v>
      </c>
      <c r="B91">
        <v>357</v>
      </c>
      <c r="C91">
        <v>111154</v>
      </c>
      <c r="D91" t="s">
        <v>404</v>
      </c>
      <c r="E91" t="s">
        <v>885</v>
      </c>
      <c r="F91" t="s">
        <v>640</v>
      </c>
      <c r="G91" s="172">
        <v>100</v>
      </c>
      <c r="H91" s="172">
        <v>10</v>
      </c>
    </row>
    <row r="92" spans="1:8" customFormat="1" x14ac:dyDescent="0.2">
      <c r="A92" t="s">
        <v>1092</v>
      </c>
      <c r="B92">
        <v>254</v>
      </c>
      <c r="C92">
        <v>111287</v>
      </c>
      <c r="D92" t="s">
        <v>402</v>
      </c>
      <c r="E92" t="s">
        <v>952</v>
      </c>
      <c r="F92" t="s">
        <v>542</v>
      </c>
      <c r="G92" s="172">
        <v>90</v>
      </c>
      <c r="H92" s="172">
        <v>0</v>
      </c>
    </row>
    <row r="93" spans="1:8" customFormat="1" x14ac:dyDescent="0.2">
      <c r="A93" t="s">
        <v>1092</v>
      </c>
      <c r="B93">
        <v>501</v>
      </c>
      <c r="C93">
        <v>111361</v>
      </c>
      <c r="D93" t="s">
        <v>411</v>
      </c>
      <c r="E93" t="s">
        <v>911</v>
      </c>
      <c r="F93" t="s">
        <v>584</v>
      </c>
      <c r="G93" s="172">
        <v>45</v>
      </c>
      <c r="H93" s="172">
        <v>5</v>
      </c>
    </row>
    <row r="94" spans="1:8" customFormat="1" x14ac:dyDescent="0.2">
      <c r="A94" t="s">
        <v>1092</v>
      </c>
      <c r="B94">
        <v>525</v>
      </c>
      <c r="C94">
        <v>111392</v>
      </c>
      <c r="D94" t="s">
        <v>414</v>
      </c>
      <c r="E94" t="s">
        <v>913</v>
      </c>
      <c r="F94" t="s">
        <v>535</v>
      </c>
      <c r="G94" s="172">
        <v>70</v>
      </c>
      <c r="H94" s="172">
        <v>5</v>
      </c>
    </row>
    <row r="95" spans="1:8" customFormat="1" x14ac:dyDescent="0.2">
      <c r="A95" t="s">
        <v>1092</v>
      </c>
      <c r="B95">
        <v>466</v>
      </c>
      <c r="C95">
        <v>111235</v>
      </c>
      <c r="D95" t="s">
        <v>409</v>
      </c>
      <c r="E95" t="s">
        <v>901</v>
      </c>
      <c r="F95" t="s">
        <v>648</v>
      </c>
      <c r="G95" s="172">
        <v>115</v>
      </c>
      <c r="H95" s="172">
        <v>10</v>
      </c>
    </row>
    <row r="96" spans="1:8" customFormat="1" x14ac:dyDescent="0.2">
      <c r="A96" t="s">
        <v>1092</v>
      </c>
      <c r="B96">
        <v>370</v>
      </c>
      <c r="C96">
        <v>111093</v>
      </c>
      <c r="D96" t="s">
        <v>405</v>
      </c>
      <c r="E96" t="s">
        <v>1012</v>
      </c>
      <c r="F96" t="s">
        <v>517</v>
      </c>
      <c r="G96" s="172">
        <v>45</v>
      </c>
      <c r="H96" s="172">
        <v>5</v>
      </c>
    </row>
    <row r="97" spans="1:8" customFormat="1" x14ac:dyDescent="0.2">
      <c r="A97" t="s">
        <v>1092</v>
      </c>
      <c r="B97">
        <v>356</v>
      </c>
      <c r="C97">
        <v>111169</v>
      </c>
      <c r="D97" t="s">
        <v>403</v>
      </c>
      <c r="E97" t="s">
        <v>885</v>
      </c>
      <c r="F97" t="s">
        <v>640</v>
      </c>
      <c r="G97" s="172">
        <v>180</v>
      </c>
      <c r="H97" s="172">
        <v>30</v>
      </c>
    </row>
    <row r="98" spans="1:8" customFormat="1" x14ac:dyDescent="0.2">
      <c r="A98" t="s">
        <v>1084</v>
      </c>
      <c r="B98">
        <v>214</v>
      </c>
      <c r="C98">
        <v>113085</v>
      </c>
      <c r="D98" t="s">
        <v>284</v>
      </c>
      <c r="E98" t="s">
        <v>840</v>
      </c>
      <c r="F98" t="s">
        <v>284</v>
      </c>
      <c r="G98" s="172">
        <v>65</v>
      </c>
      <c r="H98" s="172">
        <v>5</v>
      </c>
    </row>
    <row r="99" spans="1:8" customFormat="1" x14ac:dyDescent="0.2">
      <c r="A99" t="s">
        <v>1094</v>
      </c>
      <c r="B99">
        <v>287</v>
      </c>
      <c r="C99">
        <v>115926</v>
      </c>
      <c r="D99" t="s">
        <v>242</v>
      </c>
      <c r="E99" t="s">
        <v>883</v>
      </c>
      <c r="F99" t="s">
        <v>492</v>
      </c>
      <c r="G99" s="172">
        <v>15</v>
      </c>
      <c r="H99" s="172">
        <v>0</v>
      </c>
    </row>
    <row r="100" spans="1:8" customFormat="1" x14ac:dyDescent="0.2">
      <c r="A100" t="s">
        <v>1095</v>
      </c>
      <c r="B100">
        <v>429</v>
      </c>
      <c r="C100">
        <v>113283</v>
      </c>
      <c r="D100" t="s">
        <v>1061</v>
      </c>
      <c r="E100" t="s">
        <v>814</v>
      </c>
      <c r="F100" t="s">
        <v>475</v>
      </c>
      <c r="G100" s="172">
        <v>20</v>
      </c>
      <c r="H100" s="172">
        <v>15</v>
      </c>
    </row>
    <row r="101" spans="1:8" customFormat="1" x14ac:dyDescent="0.2">
      <c r="A101" t="s">
        <v>1096</v>
      </c>
      <c r="B101">
        <v>109</v>
      </c>
      <c r="C101">
        <v>112022</v>
      </c>
      <c r="D101" t="s">
        <v>361</v>
      </c>
      <c r="E101" t="s">
        <v>969</v>
      </c>
      <c r="F101" t="s">
        <v>472</v>
      </c>
      <c r="G101" s="172">
        <v>30</v>
      </c>
      <c r="H101" s="172">
        <v>25</v>
      </c>
    </row>
    <row r="102" spans="1:8" customFormat="1" x14ac:dyDescent="0.2">
      <c r="A102" t="s">
        <v>1097</v>
      </c>
      <c r="B102">
        <v>57</v>
      </c>
      <c r="C102">
        <v>111423</v>
      </c>
      <c r="D102" t="s">
        <v>342</v>
      </c>
      <c r="E102" t="s">
        <v>874</v>
      </c>
      <c r="F102" t="s">
        <v>668</v>
      </c>
      <c r="G102" s="172">
        <v>55</v>
      </c>
      <c r="H102" s="172">
        <v>5</v>
      </c>
    </row>
    <row r="103" spans="1:8" customFormat="1" x14ac:dyDescent="0.2">
      <c r="A103" t="s">
        <v>1085</v>
      </c>
      <c r="B103">
        <v>345</v>
      </c>
      <c r="C103">
        <v>116326</v>
      </c>
      <c r="D103" t="s">
        <v>137</v>
      </c>
      <c r="E103" t="s">
        <v>942</v>
      </c>
      <c r="F103" t="s">
        <v>484</v>
      </c>
      <c r="G103" s="172">
        <v>180</v>
      </c>
      <c r="H103" s="172">
        <v>0</v>
      </c>
    </row>
    <row r="104" spans="1:8" customFormat="1" x14ac:dyDescent="0.2">
      <c r="A104" t="s">
        <v>1084</v>
      </c>
      <c r="B104">
        <v>264</v>
      </c>
      <c r="C104">
        <v>112836</v>
      </c>
      <c r="D104" t="s">
        <v>290</v>
      </c>
      <c r="E104" t="s">
        <v>858</v>
      </c>
      <c r="F104" t="s">
        <v>493</v>
      </c>
      <c r="G104" s="172">
        <v>95</v>
      </c>
      <c r="H104" s="172">
        <v>0.61</v>
      </c>
    </row>
    <row r="105" spans="1:8" customFormat="1" x14ac:dyDescent="0.2">
      <c r="A105" t="s">
        <v>1094</v>
      </c>
      <c r="B105">
        <v>404</v>
      </c>
      <c r="C105">
        <v>115266</v>
      </c>
      <c r="D105" t="s">
        <v>1098</v>
      </c>
      <c r="E105" t="s">
        <v>924</v>
      </c>
      <c r="F105" t="s">
        <v>499</v>
      </c>
      <c r="G105" s="172">
        <v>65</v>
      </c>
      <c r="H105" s="172">
        <v>5</v>
      </c>
    </row>
    <row r="106" spans="1:8" customFormat="1" x14ac:dyDescent="0.2">
      <c r="A106" t="s">
        <v>1095</v>
      </c>
      <c r="B106">
        <v>170</v>
      </c>
      <c r="C106">
        <v>113256</v>
      </c>
      <c r="D106" t="s">
        <v>310</v>
      </c>
      <c r="E106" t="s">
        <v>875</v>
      </c>
      <c r="F106" t="s">
        <v>667</v>
      </c>
      <c r="G106" s="172">
        <v>35</v>
      </c>
      <c r="H106" s="172">
        <v>0</v>
      </c>
    </row>
    <row r="107" spans="1:8" customFormat="1" x14ac:dyDescent="0.2">
      <c r="A107" t="s">
        <v>1086</v>
      </c>
      <c r="B107">
        <v>366</v>
      </c>
      <c r="C107">
        <v>117095</v>
      </c>
      <c r="D107" t="s">
        <v>111</v>
      </c>
      <c r="E107" t="s">
        <v>1014</v>
      </c>
      <c r="F107" t="s">
        <v>510</v>
      </c>
      <c r="G107" s="172">
        <v>60</v>
      </c>
      <c r="H107" s="172">
        <v>5</v>
      </c>
    </row>
    <row r="108" spans="1:8" customFormat="1" x14ac:dyDescent="0.2">
      <c r="A108" t="s">
        <v>1096</v>
      </c>
      <c r="B108">
        <v>205</v>
      </c>
      <c r="C108">
        <v>111980</v>
      </c>
      <c r="D108" t="s">
        <v>368</v>
      </c>
      <c r="E108" t="s">
        <v>847</v>
      </c>
      <c r="F108" t="s">
        <v>536</v>
      </c>
      <c r="G108" s="172">
        <v>45</v>
      </c>
      <c r="H108" s="172">
        <v>0.62</v>
      </c>
    </row>
    <row r="109" spans="1:8" customFormat="1" x14ac:dyDescent="0.2">
      <c r="A109" t="s">
        <v>1096</v>
      </c>
      <c r="B109">
        <v>65</v>
      </c>
      <c r="C109">
        <v>112056</v>
      </c>
      <c r="D109" t="s">
        <v>357</v>
      </c>
      <c r="E109" t="s">
        <v>897</v>
      </c>
      <c r="F109" t="s">
        <v>653</v>
      </c>
      <c r="G109" s="172">
        <v>40</v>
      </c>
      <c r="H109" s="172">
        <v>5</v>
      </c>
    </row>
    <row r="110" spans="1:8" customFormat="1" x14ac:dyDescent="0.2">
      <c r="A110" t="s">
        <v>1099</v>
      </c>
      <c r="B110">
        <v>117</v>
      </c>
      <c r="C110">
        <v>113381</v>
      </c>
      <c r="D110" t="s">
        <v>267</v>
      </c>
      <c r="E110" t="s">
        <v>844</v>
      </c>
      <c r="F110" t="s">
        <v>618</v>
      </c>
      <c r="G110" s="172">
        <v>30</v>
      </c>
      <c r="H110" s="172">
        <v>5</v>
      </c>
    </row>
    <row r="111" spans="1:8" customFormat="1" x14ac:dyDescent="0.2">
      <c r="A111" t="s">
        <v>1086</v>
      </c>
      <c r="B111">
        <v>534</v>
      </c>
      <c r="C111">
        <v>117287</v>
      </c>
      <c r="D111" t="s">
        <v>120</v>
      </c>
      <c r="E111" t="s">
        <v>927</v>
      </c>
      <c r="F111" t="s">
        <v>468</v>
      </c>
      <c r="G111" s="172">
        <v>50</v>
      </c>
      <c r="H111" s="172">
        <v>0</v>
      </c>
    </row>
    <row r="112" spans="1:8" customFormat="1" x14ac:dyDescent="0.2">
      <c r="A112" t="s">
        <v>1090</v>
      </c>
      <c r="B112">
        <v>424</v>
      </c>
      <c r="C112">
        <v>112085</v>
      </c>
      <c r="D112" t="s">
        <v>329</v>
      </c>
      <c r="E112" t="s">
        <v>835</v>
      </c>
      <c r="F112" t="s">
        <v>467</v>
      </c>
      <c r="G112" s="172">
        <v>50</v>
      </c>
      <c r="H112" s="172">
        <v>1.34</v>
      </c>
    </row>
    <row r="113" spans="1:8" customFormat="1" x14ac:dyDescent="0.2">
      <c r="A113" t="s">
        <v>1100</v>
      </c>
      <c r="B113">
        <v>113</v>
      </c>
      <c r="C113">
        <v>114659</v>
      </c>
      <c r="D113" t="s">
        <v>249</v>
      </c>
      <c r="E113" t="s">
        <v>986</v>
      </c>
      <c r="F113" t="s">
        <v>556</v>
      </c>
      <c r="G113" s="172">
        <v>30</v>
      </c>
      <c r="H113" s="172">
        <v>1.01</v>
      </c>
    </row>
    <row r="114" spans="1:8" customFormat="1" x14ac:dyDescent="0.2">
      <c r="A114" t="s">
        <v>1096</v>
      </c>
      <c r="B114">
        <v>37</v>
      </c>
      <c r="C114">
        <v>112160</v>
      </c>
      <c r="D114" t="s">
        <v>356</v>
      </c>
      <c r="E114" t="s">
        <v>928</v>
      </c>
      <c r="F114" t="s">
        <v>627</v>
      </c>
      <c r="G114" s="172">
        <v>75</v>
      </c>
      <c r="H114" s="172">
        <v>5</v>
      </c>
    </row>
    <row r="115" spans="1:8" customFormat="1" x14ac:dyDescent="0.2">
      <c r="A115" t="s">
        <v>1099</v>
      </c>
      <c r="B115">
        <v>71</v>
      </c>
      <c r="C115">
        <v>113417</v>
      </c>
      <c r="D115" t="s">
        <v>305</v>
      </c>
      <c r="E115" t="s">
        <v>1020</v>
      </c>
      <c r="F115" t="s">
        <v>503</v>
      </c>
      <c r="G115" s="172">
        <v>95</v>
      </c>
      <c r="H115" s="172">
        <v>5</v>
      </c>
    </row>
    <row r="116" spans="1:8" customFormat="1" x14ac:dyDescent="0.2">
      <c r="A116" t="s">
        <v>1088</v>
      </c>
      <c r="B116">
        <v>6</v>
      </c>
      <c r="C116">
        <v>117521</v>
      </c>
      <c r="D116" t="s">
        <v>125</v>
      </c>
      <c r="E116" t="s">
        <v>1007</v>
      </c>
      <c r="F116" t="s">
        <v>523</v>
      </c>
      <c r="G116" s="172">
        <v>35</v>
      </c>
      <c r="H116" s="172">
        <v>5</v>
      </c>
    </row>
    <row r="117" spans="1:8" customFormat="1" x14ac:dyDescent="0.2">
      <c r="A117" t="s">
        <v>1100</v>
      </c>
      <c r="B117">
        <v>272</v>
      </c>
      <c r="C117">
        <v>116034</v>
      </c>
      <c r="D117" t="s">
        <v>237</v>
      </c>
      <c r="E117" t="s">
        <v>850</v>
      </c>
      <c r="F117" t="s">
        <v>477</v>
      </c>
      <c r="G117" s="172">
        <v>105</v>
      </c>
      <c r="H117" s="172">
        <v>15</v>
      </c>
    </row>
    <row r="118" spans="1:8" customFormat="1" x14ac:dyDescent="0.2">
      <c r="A118" t="s">
        <v>1086</v>
      </c>
      <c r="B118">
        <v>535</v>
      </c>
      <c r="C118">
        <v>117297</v>
      </c>
      <c r="D118" t="s">
        <v>121</v>
      </c>
      <c r="E118" t="s">
        <v>927</v>
      </c>
      <c r="F118" t="s">
        <v>468</v>
      </c>
      <c r="G118" s="172">
        <v>80</v>
      </c>
      <c r="H118" s="172">
        <v>0</v>
      </c>
    </row>
    <row r="119" spans="1:8" customFormat="1" x14ac:dyDescent="0.2">
      <c r="A119" t="s">
        <v>1101</v>
      </c>
      <c r="B119">
        <v>111</v>
      </c>
      <c r="C119">
        <v>114858</v>
      </c>
      <c r="D119" t="s">
        <v>162</v>
      </c>
      <c r="E119" t="s">
        <v>964</v>
      </c>
      <c r="F119" t="s">
        <v>581</v>
      </c>
      <c r="G119" s="172">
        <v>35</v>
      </c>
      <c r="H119" s="172">
        <v>0</v>
      </c>
    </row>
    <row r="120" spans="1:8" customFormat="1" x14ac:dyDescent="0.2">
      <c r="A120" t="s">
        <v>1095</v>
      </c>
      <c r="B120">
        <v>298</v>
      </c>
      <c r="C120">
        <v>113519</v>
      </c>
      <c r="D120" t="s">
        <v>1102</v>
      </c>
      <c r="E120" t="s">
        <v>993</v>
      </c>
      <c r="F120" t="s">
        <v>546</v>
      </c>
      <c r="G120" s="172">
        <v>25</v>
      </c>
      <c r="H120" s="172">
        <v>0</v>
      </c>
    </row>
    <row r="121" spans="1:8" customFormat="1" x14ac:dyDescent="0.2">
      <c r="A121" t="s">
        <v>1101</v>
      </c>
      <c r="B121">
        <v>325</v>
      </c>
      <c r="C121">
        <v>114911</v>
      </c>
      <c r="D121" t="s">
        <v>174</v>
      </c>
      <c r="E121" t="s">
        <v>995</v>
      </c>
      <c r="F121" t="s">
        <v>544</v>
      </c>
      <c r="G121" s="172">
        <v>45</v>
      </c>
      <c r="H121" s="172">
        <v>0</v>
      </c>
    </row>
    <row r="122" spans="1:8" customFormat="1" x14ac:dyDescent="0.2">
      <c r="A122" t="s">
        <v>1100</v>
      </c>
      <c r="B122">
        <v>140</v>
      </c>
      <c r="C122">
        <v>114923</v>
      </c>
      <c r="D122" t="s">
        <v>226</v>
      </c>
      <c r="E122" t="s">
        <v>992</v>
      </c>
      <c r="F122" t="s">
        <v>547</v>
      </c>
      <c r="G122" s="172">
        <v>90</v>
      </c>
      <c r="H122" s="172">
        <v>10</v>
      </c>
    </row>
    <row r="123" spans="1:8" customFormat="1" x14ac:dyDescent="0.2">
      <c r="A123" t="s">
        <v>1090</v>
      </c>
      <c r="B123">
        <v>252</v>
      </c>
      <c r="C123">
        <v>112114</v>
      </c>
      <c r="D123" t="s">
        <v>327</v>
      </c>
      <c r="E123" t="s">
        <v>920</v>
      </c>
      <c r="F123" t="s">
        <v>629</v>
      </c>
      <c r="G123" s="172">
        <v>55</v>
      </c>
      <c r="H123" s="172">
        <v>5</v>
      </c>
    </row>
    <row r="124" spans="1:8" customFormat="1" x14ac:dyDescent="0.2">
      <c r="A124" t="s">
        <v>1096</v>
      </c>
      <c r="B124">
        <v>230</v>
      </c>
      <c r="C124">
        <v>112236</v>
      </c>
      <c r="D124" t="s">
        <v>369</v>
      </c>
      <c r="E124" t="s">
        <v>1025</v>
      </c>
      <c r="F124" t="s">
        <v>497</v>
      </c>
      <c r="G124" s="172">
        <v>45</v>
      </c>
      <c r="H124" s="172">
        <v>0.94</v>
      </c>
    </row>
    <row r="125" spans="1:8" customFormat="1" x14ac:dyDescent="0.2">
      <c r="A125" t="s">
        <v>1096</v>
      </c>
      <c r="B125">
        <v>112</v>
      </c>
      <c r="C125">
        <v>111756</v>
      </c>
      <c r="D125" t="s">
        <v>362</v>
      </c>
      <c r="E125" t="s">
        <v>966</v>
      </c>
      <c r="F125" t="s">
        <v>578</v>
      </c>
      <c r="G125" s="172">
        <v>50</v>
      </c>
      <c r="H125" s="172">
        <v>0.5</v>
      </c>
    </row>
    <row r="126" spans="1:8" customFormat="1" x14ac:dyDescent="0.2">
      <c r="A126" t="s">
        <v>1097</v>
      </c>
      <c r="B126">
        <v>336</v>
      </c>
      <c r="C126">
        <v>111766</v>
      </c>
      <c r="D126" t="s">
        <v>742</v>
      </c>
      <c r="E126" t="s">
        <v>838</v>
      </c>
      <c r="F126" t="s">
        <v>494</v>
      </c>
      <c r="G126" s="172">
        <v>40</v>
      </c>
      <c r="H126" s="172">
        <v>5</v>
      </c>
    </row>
    <row r="127" spans="1:8" customFormat="1" x14ac:dyDescent="0.2">
      <c r="A127" t="s">
        <v>1103</v>
      </c>
      <c r="B127">
        <v>165</v>
      </c>
      <c r="C127">
        <v>115498</v>
      </c>
      <c r="D127" t="s">
        <v>167</v>
      </c>
      <c r="E127" t="s">
        <v>1030</v>
      </c>
      <c r="F127" t="s">
        <v>481</v>
      </c>
      <c r="G127" s="172">
        <v>25</v>
      </c>
      <c r="H127" s="172">
        <v>1.02</v>
      </c>
    </row>
    <row r="128" spans="1:8" customFormat="1" x14ac:dyDescent="0.2">
      <c r="A128" t="s">
        <v>1084</v>
      </c>
      <c r="B128">
        <v>132</v>
      </c>
      <c r="C128">
        <v>112825</v>
      </c>
      <c r="D128" t="s">
        <v>280</v>
      </c>
      <c r="E128" t="s">
        <v>858</v>
      </c>
      <c r="F128" t="s">
        <v>493</v>
      </c>
      <c r="G128" s="172">
        <v>10</v>
      </c>
      <c r="H128" s="172">
        <v>0</v>
      </c>
    </row>
    <row r="129" spans="1:8" customFormat="1" x14ac:dyDescent="0.2">
      <c r="A129" t="s">
        <v>1096</v>
      </c>
      <c r="B129">
        <v>146</v>
      </c>
      <c r="C129">
        <v>112353</v>
      </c>
      <c r="D129" t="s">
        <v>363</v>
      </c>
      <c r="E129" t="s">
        <v>961</v>
      </c>
      <c r="F129" t="s">
        <v>585</v>
      </c>
      <c r="G129" s="172">
        <v>30</v>
      </c>
      <c r="H129" s="172">
        <v>0.72</v>
      </c>
    </row>
    <row r="130" spans="1:8" customFormat="1" x14ac:dyDescent="0.2">
      <c r="A130" t="s">
        <v>1097</v>
      </c>
      <c r="B130">
        <v>388</v>
      </c>
      <c r="C130">
        <v>112365</v>
      </c>
      <c r="D130" t="s">
        <v>351</v>
      </c>
      <c r="E130" t="s">
        <v>989</v>
      </c>
      <c r="F130" t="s">
        <v>553</v>
      </c>
      <c r="G130" s="172">
        <v>35</v>
      </c>
      <c r="H130" s="172">
        <v>2.16</v>
      </c>
    </row>
    <row r="131" spans="1:8" customFormat="1" x14ac:dyDescent="0.2">
      <c r="A131" t="s">
        <v>1096</v>
      </c>
      <c r="B131">
        <v>147</v>
      </c>
      <c r="C131">
        <v>112377</v>
      </c>
      <c r="D131" t="s">
        <v>364</v>
      </c>
      <c r="E131" t="s">
        <v>845</v>
      </c>
      <c r="F131" t="s">
        <v>592</v>
      </c>
      <c r="G131" s="172">
        <v>80</v>
      </c>
      <c r="H131" s="172">
        <v>2.42</v>
      </c>
    </row>
    <row r="132" spans="1:8" customFormat="1" x14ac:dyDescent="0.2">
      <c r="A132" t="s">
        <v>1086</v>
      </c>
      <c r="B132">
        <v>536</v>
      </c>
      <c r="C132">
        <v>117311</v>
      </c>
      <c r="D132" t="s">
        <v>122</v>
      </c>
      <c r="E132" t="s">
        <v>927</v>
      </c>
      <c r="F132" t="s">
        <v>468</v>
      </c>
      <c r="G132" s="172">
        <v>100</v>
      </c>
      <c r="H132" s="172">
        <v>0</v>
      </c>
    </row>
    <row r="133" spans="1:8" customFormat="1" x14ac:dyDescent="0.2">
      <c r="A133" t="s">
        <v>1101</v>
      </c>
      <c r="B133">
        <v>219</v>
      </c>
      <c r="C133">
        <v>115701</v>
      </c>
      <c r="D133" t="s">
        <v>170</v>
      </c>
      <c r="E133" t="s">
        <v>877</v>
      </c>
      <c r="F133" t="s">
        <v>666</v>
      </c>
      <c r="G133" s="172">
        <v>65</v>
      </c>
      <c r="H133" s="172">
        <v>2.0299999999999998</v>
      </c>
    </row>
    <row r="134" spans="1:8" customFormat="1" x14ac:dyDescent="0.2">
      <c r="A134" t="s">
        <v>1086</v>
      </c>
      <c r="B134">
        <v>183</v>
      </c>
      <c r="C134">
        <v>116978</v>
      </c>
      <c r="D134" t="s">
        <v>102</v>
      </c>
      <c r="E134" t="s">
        <v>886</v>
      </c>
      <c r="F134" t="s">
        <v>464</v>
      </c>
      <c r="G134" s="172">
        <v>35</v>
      </c>
      <c r="H134" s="172">
        <v>0</v>
      </c>
    </row>
    <row r="135" spans="1:8" customFormat="1" x14ac:dyDescent="0.2">
      <c r="A135" t="s">
        <v>1086</v>
      </c>
      <c r="B135">
        <v>537</v>
      </c>
      <c r="C135">
        <v>117322</v>
      </c>
      <c r="D135" t="s">
        <v>123</v>
      </c>
      <c r="E135" t="s">
        <v>927</v>
      </c>
      <c r="F135" t="s">
        <v>468</v>
      </c>
      <c r="G135" s="172">
        <v>80</v>
      </c>
      <c r="H135" s="172">
        <v>0</v>
      </c>
    </row>
    <row r="136" spans="1:8" customFormat="1" x14ac:dyDescent="0.2">
      <c r="A136" t="s">
        <v>1097</v>
      </c>
      <c r="B136">
        <v>363</v>
      </c>
      <c r="C136">
        <v>112601</v>
      </c>
      <c r="D136" t="s">
        <v>349</v>
      </c>
      <c r="E136" t="s">
        <v>795</v>
      </c>
      <c r="F136" t="s">
        <v>533</v>
      </c>
      <c r="G136" s="172">
        <v>90</v>
      </c>
      <c r="H136" s="172">
        <v>0</v>
      </c>
    </row>
    <row r="137" spans="1:8" customFormat="1" x14ac:dyDescent="0.2">
      <c r="A137" t="s">
        <v>1085</v>
      </c>
      <c r="B137">
        <v>384</v>
      </c>
      <c r="C137">
        <v>116775</v>
      </c>
      <c r="D137" t="s">
        <v>145</v>
      </c>
      <c r="E137" t="s">
        <v>896</v>
      </c>
      <c r="F137" t="s">
        <v>654</v>
      </c>
      <c r="G137" s="172">
        <v>25</v>
      </c>
      <c r="H137" s="172">
        <v>0</v>
      </c>
    </row>
    <row r="138" spans="1:8" customFormat="1" x14ac:dyDescent="0.2">
      <c r="A138" t="s">
        <v>1085</v>
      </c>
      <c r="B138">
        <v>66</v>
      </c>
      <c r="C138">
        <v>116786</v>
      </c>
      <c r="D138" t="s">
        <v>129</v>
      </c>
      <c r="E138" t="s">
        <v>910</v>
      </c>
      <c r="F138" t="s">
        <v>621</v>
      </c>
      <c r="G138" s="172">
        <v>135</v>
      </c>
      <c r="H138" s="172">
        <v>25</v>
      </c>
    </row>
    <row r="139" spans="1:8" customFormat="1" x14ac:dyDescent="0.2">
      <c r="A139" t="s">
        <v>1100</v>
      </c>
      <c r="B139">
        <v>520</v>
      </c>
      <c r="C139">
        <v>116047</v>
      </c>
      <c r="D139" t="s">
        <v>245</v>
      </c>
      <c r="E139" t="s">
        <v>850</v>
      </c>
      <c r="F139" t="s">
        <v>477</v>
      </c>
      <c r="G139" s="172">
        <v>55</v>
      </c>
      <c r="H139" s="172">
        <v>5</v>
      </c>
    </row>
    <row r="140" spans="1:8" customFormat="1" x14ac:dyDescent="0.2">
      <c r="A140" t="s">
        <v>1085</v>
      </c>
      <c r="B140">
        <v>96</v>
      </c>
      <c r="C140">
        <v>116864</v>
      </c>
      <c r="D140" t="s">
        <v>132</v>
      </c>
      <c r="E140" t="s">
        <v>894</v>
      </c>
      <c r="F140" t="s">
        <v>551</v>
      </c>
      <c r="G140" s="172">
        <v>90</v>
      </c>
      <c r="H140" s="172">
        <v>0</v>
      </c>
    </row>
    <row r="141" spans="1:8" customFormat="1" x14ac:dyDescent="0.2">
      <c r="A141" t="s">
        <v>1100</v>
      </c>
      <c r="B141">
        <v>38</v>
      </c>
      <c r="C141">
        <v>116019</v>
      </c>
      <c r="D141" t="s">
        <v>720</v>
      </c>
      <c r="E141" t="s">
        <v>893</v>
      </c>
      <c r="F141" t="s">
        <v>655</v>
      </c>
      <c r="G141" s="172">
        <v>15</v>
      </c>
      <c r="H141" s="172">
        <v>1.21</v>
      </c>
    </row>
    <row r="142" spans="1:8" customFormat="1" x14ac:dyDescent="0.2">
      <c r="A142" t="s">
        <v>1100</v>
      </c>
      <c r="B142">
        <v>519</v>
      </c>
      <c r="C142">
        <v>116060</v>
      </c>
      <c r="D142" t="s">
        <v>244</v>
      </c>
      <c r="E142" t="s">
        <v>850</v>
      </c>
      <c r="F142" t="s">
        <v>477</v>
      </c>
      <c r="G142" s="172">
        <v>75</v>
      </c>
      <c r="H142" s="172">
        <v>10</v>
      </c>
    </row>
    <row r="143" spans="1:8" customFormat="1" x14ac:dyDescent="0.2">
      <c r="A143" t="s">
        <v>1086</v>
      </c>
      <c r="B143">
        <v>222</v>
      </c>
      <c r="C143">
        <v>117059</v>
      </c>
      <c r="D143" t="s">
        <v>107</v>
      </c>
      <c r="E143" t="s">
        <v>805</v>
      </c>
      <c r="F143" t="s">
        <v>479</v>
      </c>
      <c r="G143" s="172">
        <v>70</v>
      </c>
      <c r="H143" s="172">
        <v>0</v>
      </c>
    </row>
    <row r="144" spans="1:8" customFormat="1" x14ac:dyDescent="0.2">
      <c r="A144" t="s">
        <v>1103</v>
      </c>
      <c r="B144">
        <v>54</v>
      </c>
      <c r="C144">
        <v>115805</v>
      </c>
      <c r="D144" t="s">
        <v>161</v>
      </c>
      <c r="E144" t="s">
        <v>809</v>
      </c>
      <c r="F144" t="s">
        <v>600</v>
      </c>
      <c r="G144" s="172">
        <v>150</v>
      </c>
      <c r="H144" s="172">
        <v>5</v>
      </c>
    </row>
    <row r="145" spans="1:8" customFormat="1" x14ac:dyDescent="0.2">
      <c r="A145" t="s">
        <v>1089</v>
      </c>
      <c r="B145">
        <v>360</v>
      </c>
      <c r="C145">
        <v>116551</v>
      </c>
      <c r="D145" t="s">
        <v>140</v>
      </c>
      <c r="E145" t="s">
        <v>895</v>
      </c>
      <c r="F145" t="s">
        <v>579</v>
      </c>
      <c r="G145" s="172">
        <v>345</v>
      </c>
      <c r="H145" s="172">
        <v>0</v>
      </c>
    </row>
    <row r="146" spans="1:8" customFormat="1" x14ac:dyDescent="0.2">
      <c r="A146" t="s">
        <v>1100</v>
      </c>
      <c r="B146">
        <v>249</v>
      </c>
      <c r="C146">
        <v>115427</v>
      </c>
      <c r="D146" t="s">
        <v>254</v>
      </c>
      <c r="E146" t="s">
        <v>908</v>
      </c>
      <c r="F146" t="s">
        <v>549</v>
      </c>
      <c r="G146" s="172">
        <v>125</v>
      </c>
      <c r="H146" s="172">
        <v>15</v>
      </c>
    </row>
    <row r="147" spans="1:8" customFormat="1" x14ac:dyDescent="0.2">
      <c r="A147" t="s">
        <v>1100</v>
      </c>
      <c r="B147">
        <v>250</v>
      </c>
      <c r="C147">
        <v>115442</v>
      </c>
      <c r="D147" t="s">
        <v>255</v>
      </c>
      <c r="E147" t="s">
        <v>908</v>
      </c>
      <c r="F147" t="s">
        <v>549</v>
      </c>
      <c r="G147" s="172">
        <v>50</v>
      </c>
      <c r="H147" s="172">
        <v>5</v>
      </c>
    </row>
    <row r="148" spans="1:8" customFormat="1" x14ac:dyDescent="0.2">
      <c r="A148" t="s">
        <v>1085</v>
      </c>
      <c r="B148">
        <v>316</v>
      </c>
      <c r="C148">
        <v>116222</v>
      </c>
      <c r="D148" t="s">
        <v>136</v>
      </c>
      <c r="E148" t="s">
        <v>960</v>
      </c>
      <c r="F148" t="s">
        <v>586</v>
      </c>
      <c r="G148" s="172">
        <v>45</v>
      </c>
      <c r="H148" s="172">
        <v>0</v>
      </c>
    </row>
    <row r="149" spans="1:8" customFormat="1" x14ac:dyDescent="0.2">
      <c r="A149" t="s">
        <v>1097</v>
      </c>
      <c r="B149">
        <v>70</v>
      </c>
      <c r="C149">
        <v>111992</v>
      </c>
      <c r="D149" t="s">
        <v>344</v>
      </c>
      <c r="E149" t="s">
        <v>1010</v>
      </c>
      <c r="F149" t="s">
        <v>519</v>
      </c>
      <c r="G149" s="172">
        <v>45</v>
      </c>
      <c r="H149" s="172">
        <v>5</v>
      </c>
    </row>
    <row r="150" spans="1:8" customFormat="1" x14ac:dyDescent="0.2">
      <c r="A150" t="s">
        <v>1099</v>
      </c>
      <c r="B150">
        <v>486</v>
      </c>
      <c r="C150">
        <v>113392</v>
      </c>
      <c r="D150" t="s">
        <v>271</v>
      </c>
      <c r="E150" t="s">
        <v>944</v>
      </c>
      <c r="F150" t="s">
        <v>610</v>
      </c>
      <c r="G150" s="172">
        <v>100</v>
      </c>
      <c r="H150" s="172">
        <v>5</v>
      </c>
    </row>
    <row r="151" spans="1:8" customFormat="1" x14ac:dyDescent="0.2">
      <c r="A151" t="s">
        <v>1099</v>
      </c>
      <c r="B151">
        <v>347</v>
      </c>
      <c r="C151">
        <v>112725</v>
      </c>
      <c r="D151" t="s">
        <v>294</v>
      </c>
      <c r="E151" t="s">
        <v>852</v>
      </c>
      <c r="F151" t="s">
        <v>687</v>
      </c>
      <c r="G151" s="172">
        <v>45</v>
      </c>
      <c r="H151" s="172">
        <v>5</v>
      </c>
    </row>
    <row r="152" spans="1:8" customFormat="1" x14ac:dyDescent="0.2">
      <c r="A152" t="s">
        <v>1086</v>
      </c>
      <c r="B152">
        <v>123</v>
      </c>
      <c r="C152">
        <v>117143</v>
      </c>
      <c r="D152" t="s">
        <v>100</v>
      </c>
      <c r="E152" t="s">
        <v>846</v>
      </c>
      <c r="F152" t="s">
        <v>466</v>
      </c>
      <c r="G152" s="172">
        <v>35</v>
      </c>
      <c r="H152" s="172">
        <v>0</v>
      </c>
    </row>
    <row r="153" spans="1:8" customFormat="1" x14ac:dyDescent="0.2">
      <c r="A153" t="s">
        <v>1097</v>
      </c>
      <c r="B153">
        <v>173</v>
      </c>
      <c r="C153">
        <v>112640</v>
      </c>
      <c r="D153" t="s">
        <v>346</v>
      </c>
      <c r="E153" t="s">
        <v>971</v>
      </c>
      <c r="F153" t="s">
        <v>573</v>
      </c>
      <c r="G153" s="172">
        <v>80</v>
      </c>
      <c r="H153" s="172">
        <v>5</v>
      </c>
    </row>
    <row r="154" spans="1:8" customFormat="1" x14ac:dyDescent="0.2">
      <c r="A154" t="s">
        <v>1101</v>
      </c>
      <c r="B154">
        <v>378</v>
      </c>
      <c r="C154">
        <v>115527</v>
      </c>
      <c r="D154" t="s">
        <v>213</v>
      </c>
      <c r="E154" t="s">
        <v>819</v>
      </c>
      <c r="F154" t="s">
        <v>537</v>
      </c>
      <c r="G154" s="172">
        <v>145</v>
      </c>
      <c r="H154" s="172">
        <v>0</v>
      </c>
    </row>
    <row r="155" spans="1:8" customFormat="1" x14ac:dyDescent="0.2">
      <c r="A155" t="s">
        <v>1103</v>
      </c>
      <c r="B155">
        <v>239</v>
      </c>
      <c r="C155">
        <v>115731</v>
      </c>
      <c r="D155" t="s">
        <v>171</v>
      </c>
      <c r="E155" t="s">
        <v>1018</v>
      </c>
      <c r="F155" t="s">
        <v>507</v>
      </c>
      <c r="G155" s="172">
        <v>50</v>
      </c>
      <c r="H155" s="172">
        <v>5</v>
      </c>
    </row>
    <row r="156" spans="1:8" customFormat="1" x14ac:dyDescent="0.2">
      <c r="A156" t="s">
        <v>1103</v>
      </c>
      <c r="B156">
        <v>582</v>
      </c>
      <c r="C156">
        <v>114977</v>
      </c>
      <c r="D156" t="s">
        <v>224</v>
      </c>
      <c r="E156" t="s">
        <v>891</v>
      </c>
      <c r="F156" t="s">
        <v>455</v>
      </c>
      <c r="G156" s="172">
        <v>50</v>
      </c>
      <c r="H156" s="172">
        <v>120</v>
      </c>
    </row>
    <row r="157" spans="1:8" customFormat="1" x14ac:dyDescent="0.2">
      <c r="A157" t="s">
        <v>1101</v>
      </c>
      <c r="B157">
        <v>573</v>
      </c>
      <c r="C157">
        <v>115368</v>
      </c>
      <c r="D157" t="s">
        <v>743</v>
      </c>
      <c r="E157" t="s">
        <v>856</v>
      </c>
      <c r="F157" t="s">
        <v>540</v>
      </c>
      <c r="G157" s="172">
        <v>20</v>
      </c>
      <c r="H157" s="172">
        <v>40</v>
      </c>
    </row>
    <row r="158" spans="1:8" customFormat="1" x14ac:dyDescent="0.2">
      <c r="A158" t="s">
        <v>1101</v>
      </c>
      <c r="B158">
        <v>574</v>
      </c>
      <c r="C158">
        <v>113954</v>
      </c>
      <c r="D158" t="s">
        <v>788</v>
      </c>
      <c r="E158" t="s">
        <v>804</v>
      </c>
      <c r="F158" t="s">
        <v>495</v>
      </c>
      <c r="G158" s="172">
        <v>10</v>
      </c>
      <c r="H158" s="172">
        <v>10</v>
      </c>
    </row>
    <row r="159" spans="1:8" customFormat="1" x14ac:dyDescent="0.2">
      <c r="A159" t="s">
        <v>1085</v>
      </c>
      <c r="B159">
        <v>610</v>
      </c>
      <c r="C159">
        <v>126082</v>
      </c>
      <c r="D159" t="s">
        <v>1068</v>
      </c>
      <c r="E159" t="s">
        <v>942</v>
      </c>
      <c r="F159" t="s">
        <v>484</v>
      </c>
      <c r="G159" s="172">
        <v>10</v>
      </c>
      <c r="H159" s="172">
        <v>40</v>
      </c>
    </row>
    <row r="160" spans="1:8" customFormat="1" x14ac:dyDescent="0.2">
      <c r="A160" t="s">
        <v>1090</v>
      </c>
      <c r="B160">
        <v>210</v>
      </c>
      <c r="C160">
        <v>112173</v>
      </c>
      <c r="D160" t="s">
        <v>791</v>
      </c>
      <c r="E160" t="s">
        <v>799</v>
      </c>
      <c r="F160" t="s">
        <v>642</v>
      </c>
      <c r="G160" s="172">
        <v>25</v>
      </c>
      <c r="H160" s="172">
        <v>35</v>
      </c>
    </row>
    <row r="161" spans="1:8" customFormat="1" x14ac:dyDescent="0.2">
      <c r="A161" t="s">
        <v>1086</v>
      </c>
      <c r="B161">
        <v>87</v>
      </c>
      <c r="C161">
        <v>117167</v>
      </c>
      <c r="D161" t="s">
        <v>744</v>
      </c>
      <c r="E161" t="s">
        <v>892</v>
      </c>
      <c r="F161" t="s">
        <v>504</v>
      </c>
      <c r="G161" s="172">
        <v>20</v>
      </c>
      <c r="H161" s="172">
        <v>55</v>
      </c>
    </row>
    <row r="162" spans="1:8" customFormat="1" x14ac:dyDescent="0.2">
      <c r="A162" t="s">
        <v>1095</v>
      </c>
      <c r="B162">
        <v>106</v>
      </c>
      <c r="C162">
        <v>113490</v>
      </c>
      <c r="D162" t="s">
        <v>790</v>
      </c>
      <c r="E162" t="s">
        <v>836</v>
      </c>
      <c r="F162" t="s">
        <v>693</v>
      </c>
      <c r="G162" s="172">
        <v>35</v>
      </c>
      <c r="H162" s="172">
        <v>40</v>
      </c>
    </row>
    <row r="163" spans="1:8" customFormat="1" x14ac:dyDescent="0.2">
      <c r="A163" t="s">
        <v>1084</v>
      </c>
      <c r="B163">
        <v>512</v>
      </c>
      <c r="C163">
        <v>112805</v>
      </c>
      <c r="D163" t="s">
        <v>1066</v>
      </c>
      <c r="E163" t="s">
        <v>858</v>
      </c>
      <c r="F163" t="s">
        <v>493</v>
      </c>
      <c r="G163" s="172">
        <v>65</v>
      </c>
      <c r="H163" s="172">
        <v>25</v>
      </c>
    </row>
    <row r="164" spans="1:8" customFormat="1" x14ac:dyDescent="0.2">
      <c r="A164" t="s">
        <v>1085</v>
      </c>
      <c r="B164">
        <v>597</v>
      </c>
      <c r="C164">
        <v>116364</v>
      </c>
      <c r="D164" t="s">
        <v>745</v>
      </c>
      <c r="E164" t="s">
        <v>815</v>
      </c>
      <c r="F164" t="s">
        <v>534</v>
      </c>
      <c r="G164" s="172">
        <v>5</v>
      </c>
      <c r="H164" s="172">
        <v>5</v>
      </c>
    </row>
    <row r="165" spans="1:8" customFormat="1" x14ac:dyDescent="0.2">
      <c r="A165" t="s">
        <v>1086</v>
      </c>
      <c r="B165">
        <v>266</v>
      </c>
      <c r="C165">
        <v>117350</v>
      </c>
      <c r="D165" t="s">
        <v>746</v>
      </c>
      <c r="E165" t="s">
        <v>884</v>
      </c>
      <c r="F165" t="s">
        <v>560</v>
      </c>
      <c r="G165" s="172">
        <v>15</v>
      </c>
      <c r="H165" s="172">
        <v>35</v>
      </c>
    </row>
    <row r="166" spans="1:8" customFormat="1" x14ac:dyDescent="0.2">
      <c r="A166" t="s">
        <v>1086</v>
      </c>
      <c r="B166">
        <v>532</v>
      </c>
      <c r="C166">
        <v>117045</v>
      </c>
      <c r="D166" t="s">
        <v>747</v>
      </c>
      <c r="E166" t="s">
        <v>805</v>
      </c>
      <c r="F166" t="s">
        <v>479</v>
      </c>
      <c r="G166" s="172">
        <v>10</v>
      </c>
      <c r="H166" s="172">
        <v>20</v>
      </c>
    </row>
    <row r="167" spans="1:8" customFormat="1" x14ac:dyDescent="0.2">
      <c r="A167" t="s">
        <v>1086</v>
      </c>
      <c r="B167">
        <v>181</v>
      </c>
      <c r="C167">
        <v>116963</v>
      </c>
      <c r="D167" t="s">
        <v>748</v>
      </c>
      <c r="E167" t="s">
        <v>886</v>
      </c>
      <c r="F167" t="s">
        <v>464</v>
      </c>
      <c r="G167" s="172">
        <v>15</v>
      </c>
      <c r="H167" s="172">
        <v>20</v>
      </c>
    </row>
    <row r="168" spans="1:8" customFormat="1" x14ac:dyDescent="0.2">
      <c r="A168" t="s">
        <v>1089</v>
      </c>
      <c r="B168">
        <v>592</v>
      </c>
      <c r="C168">
        <v>116441</v>
      </c>
      <c r="D168" t="s">
        <v>780</v>
      </c>
      <c r="E168" t="s">
        <v>793</v>
      </c>
      <c r="F168" t="s">
        <v>694</v>
      </c>
      <c r="G168" s="172">
        <v>5</v>
      </c>
      <c r="H168" s="172">
        <v>25</v>
      </c>
    </row>
    <row r="169" spans="1:8" customFormat="1" x14ac:dyDescent="0.2">
      <c r="A169" t="s">
        <v>1097</v>
      </c>
      <c r="B169">
        <v>575</v>
      </c>
      <c r="C169">
        <v>112483</v>
      </c>
      <c r="D169" t="s">
        <v>749</v>
      </c>
      <c r="E169" t="s">
        <v>826</v>
      </c>
      <c r="F169" t="s">
        <v>709</v>
      </c>
      <c r="G169" s="172">
        <v>20</v>
      </c>
      <c r="H169" s="172">
        <v>10</v>
      </c>
    </row>
    <row r="170" spans="1:8" customFormat="1" x14ac:dyDescent="0.2">
      <c r="A170" t="s">
        <v>1101</v>
      </c>
      <c r="B170">
        <v>126</v>
      </c>
      <c r="C170">
        <v>115994</v>
      </c>
      <c r="D170" t="s">
        <v>785</v>
      </c>
      <c r="E170" t="s">
        <v>798</v>
      </c>
      <c r="F170" t="s">
        <v>649</v>
      </c>
      <c r="G170" s="172">
        <v>10</v>
      </c>
      <c r="H170" s="172">
        <v>31</v>
      </c>
    </row>
    <row r="171" spans="1:8" customFormat="1" x14ac:dyDescent="0.2">
      <c r="A171" t="s">
        <v>1096</v>
      </c>
      <c r="B171">
        <v>576</v>
      </c>
      <c r="C171">
        <v>111852</v>
      </c>
      <c r="D171" t="s">
        <v>750</v>
      </c>
      <c r="E171" t="s">
        <v>796</v>
      </c>
      <c r="F171" t="s">
        <v>689</v>
      </c>
      <c r="G171" s="172">
        <v>10</v>
      </c>
      <c r="H171" s="172">
        <v>20</v>
      </c>
    </row>
    <row r="172" spans="1:8" customFormat="1" x14ac:dyDescent="0.2">
      <c r="A172" t="s">
        <v>1101</v>
      </c>
      <c r="B172">
        <v>158</v>
      </c>
      <c r="C172">
        <v>115654</v>
      </c>
      <c r="D172" t="s">
        <v>786</v>
      </c>
      <c r="E172" t="s">
        <v>800</v>
      </c>
      <c r="F172" t="s">
        <v>516</v>
      </c>
      <c r="G172" s="172">
        <v>15</v>
      </c>
      <c r="H172" s="172">
        <v>40</v>
      </c>
    </row>
    <row r="173" spans="1:8" customFormat="1" x14ac:dyDescent="0.2">
      <c r="A173" t="s">
        <v>1095</v>
      </c>
      <c r="B173">
        <v>591</v>
      </c>
      <c r="C173">
        <v>113454</v>
      </c>
      <c r="D173" t="s">
        <v>1062</v>
      </c>
      <c r="E173" t="s">
        <v>816</v>
      </c>
      <c r="F173" t="s">
        <v>623</v>
      </c>
      <c r="G173" s="172">
        <v>5</v>
      </c>
      <c r="H173" s="172">
        <v>15</v>
      </c>
    </row>
    <row r="174" spans="1:8" customFormat="1" x14ac:dyDescent="0.2">
      <c r="A174" t="s">
        <v>1099</v>
      </c>
      <c r="B174">
        <v>257</v>
      </c>
      <c r="C174">
        <v>112771</v>
      </c>
      <c r="D174" t="s">
        <v>751</v>
      </c>
      <c r="E174" t="s">
        <v>807</v>
      </c>
      <c r="F174" t="s">
        <v>522</v>
      </c>
      <c r="G174" s="172">
        <v>10</v>
      </c>
      <c r="H174" s="172">
        <v>30</v>
      </c>
    </row>
    <row r="175" spans="1:8" customFormat="1" x14ac:dyDescent="0.2">
      <c r="A175" t="s">
        <v>1097</v>
      </c>
      <c r="B175">
        <v>343</v>
      </c>
      <c r="C175">
        <v>111878</v>
      </c>
      <c r="D175" t="s">
        <v>1064</v>
      </c>
      <c r="E175" t="s">
        <v>838</v>
      </c>
      <c r="F175" t="s">
        <v>697</v>
      </c>
      <c r="G175" s="172">
        <v>5</v>
      </c>
      <c r="H175" s="172">
        <v>15</v>
      </c>
    </row>
    <row r="176" spans="1:8" customFormat="1" x14ac:dyDescent="0.2">
      <c r="A176" t="s">
        <v>1101</v>
      </c>
      <c r="B176">
        <v>380</v>
      </c>
      <c r="C176">
        <v>115512</v>
      </c>
      <c r="D176" t="s">
        <v>752</v>
      </c>
      <c r="E176" t="s">
        <v>819</v>
      </c>
      <c r="F176" t="s">
        <v>537</v>
      </c>
      <c r="G176" s="172">
        <v>10</v>
      </c>
      <c r="H176" s="172">
        <v>20</v>
      </c>
    </row>
    <row r="177" spans="1:8" customFormat="1" x14ac:dyDescent="0.2">
      <c r="A177" t="s">
        <v>1084</v>
      </c>
      <c r="B177">
        <v>516</v>
      </c>
      <c r="C177">
        <v>113015</v>
      </c>
      <c r="D177" t="s">
        <v>753</v>
      </c>
      <c r="E177" t="s">
        <v>801</v>
      </c>
      <c r="F177" t="s">
        <v>590</v>
      </c>
      <c r="G177" s="172">
        <v>10</v>
      </c>
      <c r="H177" s="172">
        <v>35</v>
      </c>
    </row>
    <row r="178" spans="1:8" customFormat="1" x14ac:dyDescent="0.2">
      <c r="A178" t="s">
        <v>1084</v>
      </c>
      <c r="B178">
        <v>49</v>
      </c>
      <c r="C178">
        <v>112937</v>
      </c>
      <c r="D178" t="s">
        <v>789</v>
      </c>
      <c r="E178" t="s">
        <v>794</v>
      </c>
      <c r="F178" t="s">
        <v>539</v>
      </c>
      <c r="G178" s="172">
        <v>10</v>
      </c>
      <c r="H178" s="172">
        <v>15</v>
      </c>
    </row>
    <row r="179" spans="1:8" customFormat="1" x14ac:dyDescent="0.2">
      <c r="A179" t="s">
        <v>1103</v>
      </c>
      <c r="B179">
        <v>545</v>
      </c>
      <c r="C179">
        <v>115787</v>
      </c>
      <c r="D179" t="s">
        <v>754</v>
      </c>
      <c r="E179" t="s">
        <v>809</v>
      </c>
      <c r="F179" t="s">
        <v>600</v>
      </c>
      <c r="G179" s="172">
        <v>10</v>
      </c>
      <c r="H179" s="172">
        <v>25</v>
      </c>
    </row>
    <row r="180" spans="1:8" customFormat="1" x14ac:dyDescent="0.2">
      <c r="A180" t="s">
        <v>1096</v>
      </c>
      <c r="B180">
        <v>189</v>
      </c>
      <c r="C180">
        <v>112517</v>
      </c>
      <c r="D180" t="s">
        <v>1063</v>
      </c>
      <c r="E180" t="s">
        <v>808</v>
      </c>
      <c r="F180" t="s">
        <v>496</v>
      </c>
      <c r="G180" s="172">
        <v>10</v>
      </c>
      <c r="H180" s="172">
        <v>30</v>
      </c>
    </row>
    <row r="181" spans="1:8" customFormat="1" x14ac:dyDescent="0.2">
      <c r="A181" t="s">
        <v>1086</v>
      </c>
      <c r="B181">
        <v>538</v>
      </c>
      <c r="C181">
        <v>117270</v>
      </c>
      <c r="D181" t="s">
        <v>1055</v>
      </c>
      <c r="E181" t="s">
        <v>927</v>
      </c>
      <c r="F181" t="s">
        <v>468</v>
      </c>
      <c r="G181" s="172">
        <v>20</v>
      </c>
      <c r="H181" s="172">
        <v>45</v>
      </c>
    </row>
    <row r="182" spans="1:8" customFormat="1" x14ac:dyDescent="0.2">
      <c r="A182" t="s">
        <v>1097</v>
      </c>
      <c r="B182">
        <v>577</v>
      </c>
      <c r="C182">
        <v>112458</v>
      </c>
      <c r="D182" t="s">
        <v>755</v>
      </c>
      <c r="E182" t="s">
        <v>795</v>
      </c>
      <c r="F182" t="s">
        <v>710</v>
      </c>
      <c r="G182" s="172">
        <v>10</v>
      </c>
      <c r="H182" s="172">
        <v>20</v>
      </c>
    </row>
    <row r="183" spans="1:8" customFormat="1" x14ac:dyDescent="0.2">
      <c r="A183" t="s">
        <v>1084</v>
      </c>
      <c r="B183">
        <v>513</v>
      </c>
      <c r="C183">
        <v>112655</v>
      </c>
      <c r="D183" t="s">
        <v>756</v>
      </c>
      <c r="E183" t="s">
        <v>818</v>
      </c>
      <c r="F183" t="s">
        <v>509</v>
      </c>
      <c r="G183" s="172">
        <v>10</v>
      </c>
      <c r="H183" s="172">
        <v>20</v>
      </c>
    </row>
    <row r="184" spans="1:8" customFormat="1" x14ac:dyDescent="0.2">
      <c r="A184" t="s">
        <v>1084</v>
      </c>
      <c r="B184">
        <v>514</v>
      </c>
      <c r="C184">
        <v>112987</v>
      </c>
      <c r="D184" t="s">
        <v>1059</v>
      </c>
      <c r="E184" t="s">
        <v>803</v>
      </c>
      <c r="F184" t="s">
        <v>606</v>
      </c>
      <c r="G184" s="172">
        <v>10</v>
      </c>
      <c r="H184" s="172">
        <v>15</v>
      </c>
    </row>
    <row r="185" spans="1:8" customFormat="1" x14ac:dyDescent="0.2">
      <c r="A185" t="s">
        <v>1084</v>
      </c>
      <c r="B185">
        <v>515</v>
      </c>
      <c r="C185">
        <v>112910</v>
      </c>
      <c r="D185" t="s">
        <v>757</v>
      </c>
      <c r="E185" t="s">
        <v>817</v>
      </c>
      <c r="F185" t="s">
        <v>656</v>
      </c>
      <c r="G185" s="172">
        <v>5</v>
      </c>
      <c r="H185" s="172">
        <v>10</v>
      </c>
    </row>
    <row r="186" spans="1:8" customFormat="1" x14ac:dyDescent="0.2">
      <c r="A186" t="s">
        <v>1084</v>
      </c>
      <c r="B186">
        <v>602</v>
      </c>
      <c r="C186">
        <v>113211</v>
      </c>
      <c r="D186" t="s">
        <v>1060</v>
      </c>
      <c r="E186" t="s">
        <v>821</v>
      </c>
      <c r="F186" t="s">
        <v>453</v>
      </c>
      <c r="G186" s="172">
        <v>10</v>
      </c>
      <c r="H186" s="172">
        <v>10</v>
      </c>
    </row>
    <row r="187" spans="1:8" customFormat="1" x14ac:dyDescent="0.2">
      <c r="A187" t="s">
        <v>1085</v>
      </c>
      <c r="B187">
        <v>60</v>
      </c>
      <c r="C187">
        <v>116820</v>
      </c>
      <c r="D187" t="s">
        <v>1056</v>
      </c>
      <c r="E187" t="s">
        <v>811</v>
      </c>
      <c r="F187" t="s">
        <v>531</v>
      </c>
      <c r="G187" s="172">
        <v>5</v>
      </c>
      <c r="H187" s="172">
        <v>25</v>
      </c>
    </row>
    <row r="188" spans="1:8" customFormat="1" x14ac:dyDescent="0.2">
      <c r="A188" t="s">
        <v>1095</v>
      </c>
      <c r="B188">
        <v>105</v>
      </c>
      <c r="C188">
        <v>113506</v>
      </c>
      <c r="D188" t="s">
        <v>308</v>
      </c>
      <c r="E188" t="s">
        <v>836</v>
      </c>
      <c r="F188" t="s">
        <v>693</v>
      </c>
      <c r="G188" s="172">
        <v>115</v>
      </c>
      <c r="H188" s="172">
        <v>0</v>
      </c>
    </row>
    <row r="189" spans="1:8" customFormat="1" x14ac:dyDescent="0.2">
      <c r="A189" t="s">
        <v>1095</v>
      </c>
      <c r="B189">
        <v>435</v>
      </c>
      <c r="C189">
        <v>113299</v>
      </c>
      <c r="D189" t="s">
        <v>322</v>
      </c>
      <c r="E189" t="s">
        <v>814</v>
      </c>
      <c r="F189" t="s">
        <v>475</v>
      </c>
      <c r="G189" s="172">
        <v>110</v>
      </c>
      <c r="H189" s="172">
        <v>10</v>
      </c>
    </row>
    <row r="190" spans="1:8" customFormat="1" x14ac:dyDescent="0.2">
      <c r="A190" t="s">
        <v>1084</v>
      </c>
      <c r="B190">
        <v>247</v>
      </c>
      <c r="C190">
        <v>113108</v>
      </c>
      <c r="D190" t="s">
        <v>286</v>
      </c>
      <c r="E190" t="s">
        <v>822</v>
      </c>
      <c r="F190" t="s">
        <v>718</v>
      </c>
      <c r="G190" s="172">
        <v>135</v>
      </c>
      <c r="H190" s="172">
        <v>10</v>
      </c>
    </row>
    <row r="191" spans="1:8" customFormat="1" x14ac:dyDescent="0.2">
      <c r="A191" t="s">
        <v>1089</v>
      </c>
      <c r="B191">
        <v>361</v>
      </c>
      <c r="C191">
        <v>116565</v>
      </c>
      <c r="D191" t="s">
        <v>141</v>
      </c>
      <c r="E191" t="s">
        <v>895</v>
      </c>
      <c r="F191" t="s">
        <v>579</v>
      </c>
      <c r="G191" s="172">
        <v>145</v>
      </c>
      <c r="H191" s="172">
        <v>0</v>
      </c>
    </row>
    <row r="192" spans="1:8" customFormat="1" x14ac:dyDescent="0.2">
      <c r="A192" t="s">
        <v>1086</v>
      </c>
      <c r="B192">
        <v>531</v>
      </c>
      <c r="C192">
        <v>117068</v>
      </c>
      <c r="D192" t="s">
        <v>118</v>
      </c>
      <c r="E192" t="s">
        <v>805</v>
      </c>
      <c r="F192" t="s">
        <v>479</v>
      </c>
      <c r="G192" s="172">
        <v>45</v>
      </c>
      <c r="H192" s="172">
        <v>0</v>
      </c>
    </row>
    <row r="193" spans="1:8" customFormat="1" x14ac:dyDescent="0.2">
      <c r="A193" t="s">
        <v>1086</v>
      </c>
      <c r="B193">
        <v>367</v>
      </c>
      <c r="C193">
        <v>117108</v>
      </c>
      <c r="D193" t="s">
        <v>112</v>
      </c>
      <c r="E193" t="s">
        <v>1014</v>
      </c>
      <c r="F193" t="s">
        <v>510</v>
      </c>
      <c r="G193" s="172">
        <v>40</v>
      </c>
      <c r="H193" s="172">
        <v>1.02</v>
      </c>
    </row>
    <row r="194" spans="1:8" customFormat="1" x14ac:dyDescent="0.2">
      <c r="A194" t="s">
        <v>1089</v>
      </c>
      <c r="B194">
        <v>289</v>
      </c>
      <c r="C194">
        <v>116683</v>
      </c>
      <c r="D194" t="s">
        <v>80</v>
      </c>
      <c r="E194" t="s">
        <v>876</v>
      </c>
      <c r="F194" t="s">
        <v>488</v>
      </c>
      <c r="G194" s="172">
        <v>75</v>
      </c>
      <c r="H194" s="172">
        <v>5</v>
      </c>
    </row>
    <row r="195" spans="1:8" customFormat="1" x14ac:dyDescent="0.2">
      <c r="A195" t="s">
        <v>1090</v>
      </c>
      <c r="B195">
        <v>425</v>
      </c>
      <c r="C195">
        <v>112433</v>
      </c>
      <c r="D195" t="s">
        <v>330</v>
      </c>
      <c r="E195" t="s">
        <v>835</v>
      </c>
      <c r="F195" t="s">
        <v>704</v>
      </c>
      <c r="G195" s="172">
        <v>40</v>
      </c>
      <c r="H195" s="172">
        <v>1.68</v>
      </c>
    </row>
    <row r="196" spans="1:8" customFormat="1" x14ac:dyDescent="0.2">
      <c r="A196" t="s">
        <v>1086</v>
      </c>
      <c r="B196">
        <v>82</v>
      </c>
      <c r="C196">
        <v>117186</v>
      </c>
      <c r="D196" t="s">
        <v>97</v>
      </c>
      <c r="E196" t="s">
        <v>892</v>
      </c>
      <c r="F196" t="s">
        <v>504</v>
      </c>
      <c r="G196" s="172">
        <v>100</v>
      </c>
      <c r="H196" s="172">
        <v>0</v>
      </c>
    </row>
    <row r="197" spans="1:8" customFormat="1" x14ac:dyDescent="0.2">
      <c r="A197" t="s">
        <v>1085</v>
      </c>
      <c r="B197">
        <v>346</v>
      </c>
      <c r="C197">
        <v>116345</v>
      </c>
      <c r="D197" t="s">
        <v>138</v>
      </c>
      <c r="E197" t="s">
        <v>942</v>
      </c>
      <c r="F197" t="s">
        <v>484</v>
      </c>
      <c r="G197" s="172">
        <v>65</v>
      </c>
      <c r="H197" s="172">
        <v>0</v>
      </c>
    </row>
    <row r="198" spans="1:8" customFormat="1" x14ac:dyDescent="0.2">
      <c r="A198" t="s">
        <v>1100</v>
      </c>
      <c r="B198">
        <v>518</v>
      </c>
      <c r="C198">
        <v>116079</v>
      </c>
      <c r="D198" t="s">
        <v>243</v>
      </c>
      <c r="E198" t="s">
        <v>850</v>
      </c>
      <c r="F198" t="s">
        <v>477</v>
      </c>
      <c r="G198" s="172">
        <v>60</v>
      </c>
      <c r="H198" s="172">
        <v>5</v>
      </c>
    </row>
    <row r="199" spans="1:8" customFormat="1" x14ac:dyDescent="0.2">
      <c r="A199" t="s">
        <v>1089</v>
      </c>
      <c r="B199">
        <v>290</v>
      </c>
      <c r="C199">
        <v>116633</v>
      </c>
      <c r="D199" t="s">
        <v>81</v>
      </c>
      <c r="E199" t="s">
        <v>876</v>
      </c>
      <c r="F199" t="s">
        <v>488</v>
      </c>
      <c r="G199" s="172">
        <v>85</v>
      </c>
      <c r="H199" s="172">
        <v>5</v>
      </c>
    </row>
    <row r="200" spans="1:8" customFormat="1" x14ac:dyDescent="0.2">
      <c r="A200" t="s">
        <v>1089</v>
      </c>
      <c r="B200">
        <v>288</v>
      </c>
      <c r="C200">
        <v>116650</v>
      </c>
      <c r="D200" t="s">
        <v>79</v>
      </c>
      <c r="E200" t="s">
        <v>876</v>
      </c>
      <c r="F200" t="s">
        <v>488</v>
      </c>
      <c r="G200" s="172">
        <v>115</v>
      </c>
      <c r="H200" s="172">
        <v>5</v>
      </c>
    </row>
    <row r="201" spans="1:8" customFormat="1" x14ac:dyDescent="0.2">
      <c r="A201" t="s">
        <v>1089</v>
      </c>
      <c r="B201">
        <v>291</v>
      </c>
      <c r="C201">
        <v>116669</v>
      </c>
      <c r="D201" t="s">
        <v>82</v>
      </c>
      <c r="E201" t="s">
        <v>876</v>
      </c>
      <c r="F201" t="s">
        <v>488</v>
      </c>
      <c r="G201" s="172">
        <v>100</v>
      </c>
      <c r="H201" s="172">
        <v>5</v>
      </c>
    </row>
    <row r="202" spans="1:8" customFormat="1" x14ac:dyDescent="0.2">
      <c r="A202" t="s">
        <v>1085</v>
      </c>
      <c r="B202">
        <v>394</v>
      </c>
      <c r="C202">
        <v>116609</v>
      </c>
      <c r="D202" t="s">
        <v>147</v>
      </c>
      <c r="E202" t="s">
        <v>820</v>
      </c>
      <c r="F202" t="s">
        <v>511</v>
      </c>
      <c r="G202" s="172">
        <v>55</v>
      </c>
      <c r="H202" s="172">
        <v>0</v>
      </c>
    </row>
    <row r="203" spans="1:8" customFormat="1" x14ac:dyDescent="0.2">
      <c r="A203" t="s">
        <v>1100</v>
      </c>
      <c r="B203">
        <v>274</v>
      </c>
      <c r="C203">
        <v>115757</v>
      </c>
      <c r="D203" t="s">
        <v>239</v>
      </c>
      <c r="E203" t="s">
        <v>850</v>
      </c>
      <c r="F203" t="s">
        <v>477</v>
      </c>
      <c r="G203" s="172">
        <v>55</v>
      </c>
      <c r="H203" s="172">
        <v>5</v>
      </c>
    </row>
    <row r="204" spans="1:8" customFormat="1" x14ac:dyDescent="0.2">
      <c r="A204" t="s">
        <v>1094</v>
      </c>
      <c r="B204">
        <v>284</v>
      </c>
      <c r="C204">
        <v>115933</v>
      </c>
      <c r="D204" t="s">
        <v>241</v>
      </c>
      <c r="E204" t="s">
        <v>883</v>
      </c>
      <c r="F204" t="s">
        <v>492</v>
      </c>
      <c r="G204" s="172">
        <v>44.2</v>
      </c>
      <c r="H204" s="172">
        <v>5</v>
      </c>
    </row>
    <row r="205" spans="1:8" customFormat="1" x14ac:dyDescent="0.2">
      <c r="A205" t="s">
        <v>1096</v>
      </c>
      <c r="B205">
        <v>565</v>
      </c>
      <c r="C205">
        <v>112399</v>
      </c>
      <c r="D205" t="s">
        <v>376</v>
      </c>
      <c r="E205" t="s">
        <v>847</v>
      </c>
      <c r="F205" t="s">
        <v>695</v>
      </c>
      <c r="G205" s="172">
        <v>40</v>
      </c>
      <c r="H205" s="172">
        <v>0.32</v>
      </c>
    </row>
    <row r="206" spans="1:8" customFormat="1" x14ac:dyDescent="0.2">
      <c r="A206" t="s">
        <v>1086</v>
      </c>
      <c r="B206">
        <v>182</v>
      </c>
      <c r="C206">
        <v>116988</v>
      </c>
      <c r="D206" t="s">
        <v>758</v>
      </c>
      <c r="E206" t="s">
        <v>886</v>
      </c>
      <c r="F206" t="s">
        <v>464</v>
      </c>
      <c r="G206" s="172">
        <v>60</v>
      </c>
      <c r="H206" s="172">
        <v>0</v>
      </c>
    </row>
    <row r="207" spans="1:8" customFormat="1" x14ac:dyDescent="0.2">
      <c r="A207" t="s">
        <v>1094</v>
      </c>
      <c r="B207">
        <v>227</v>
      </c>
      <c r="C207">
        <v>114519</v>
      </c>
      <c r="D207" t="s">
        <v>236</v>
      </c>
      <c r="E207" t="s">
        <v>797</v>
      </c>
      <c r="F207" t="s">
        <v>641</v>
      </c>
      <c r="G207" s="172">
        <v>95</v>
      </c>
      <c r="H207" s="172">
        <v>5</v>
      </c>
    </row>
    <row r="208" spans="1:8" customFormat="1" x14ac:dyDescent="0.2">
      <c r="A208" t="s">
        <v>1090</v>
      </c>
      <c r="B208">
        <v>208</v>
      </c>
      <c r="C208">
        <v>112409</v>
      </c>
      <c r="D208" t="s">
        <v>326</v>
      </c>
      <c r="E208" t="s">
        <v>799</v>
      </c>
      <c r="F208" t="s">
        <v>717</v>
      </c>
      <c r="G208" s="172">
        <v>100</v>
      </c>
      <c r="H208" s="172">
        <v>5</v>
      </c>
    </row>
    <row r="209" spans="1:8" customFormat="1" x14ac:dyDescent="0.2">
      <c r="A209" t="s">
        <v>1104</v>
      </c>
      <c r="B209">
        <v>194</v>
      </c>
      <c r="C209">
        <v>114783</v>
      </c>
      <c r="D209" t="s">
        <v>232</v>
      </c>
      <c r="E209" t="s">
        <v>931</v>
      </c>
      <c r="F209" t="s">
        <v>506</v>
      </c>
      <c r="G209" s="172">
        <v>100</v>
      </c>
      <c r="H209" s="172">
        <v>5</v>
      </c>
    </row>
    <row r="210" spans="1:8" customFormat="1" x14ac:dyDescent="0.2">
      <c r="A210" t="s">
        <v>1084</v>
      </c>
      <c r="B210">
        <v>271</v>
      </c>
      <c r="C210">
        <v>113096</v>
      </c>
      <c r="D210" t="s">
        <v>292</v>
      </c>
      <c r="E210" t="s">
        <v>837</v>
      </c>
      <c r="F210" t="s">
        <v>703</v>
      </c>
      <c r="G210" s="172">
        <v>75</v>
      </c>
      <c r="H210" s="172">
        <v>5</v>
      </c>
    </row>
    <row r="211" spans="1:8" customFormat="1" x14ac:dyDescent="0.2">
      <c r="A211" t="s">
        <v>1103</v>
      </c>
      <c r="B211">
        <v>460</v>
      </c>
      <c r="C211">
        <v>114997</v>
      </c>
      <c r="D211" t="s">
        <v>215</v>
      </c>
      <c r="E211" t="s">
        <v>891</v>
      </c>
      <c r="F211" t="s">
        <v>455</v>
      </c>
      <c r="G211" s="172">
        <v>95</v>
      </c>
      <c r="H211" s="172">
        <v>5</v>
      </c>
    </row>
    <row r="212" spans="1:8" customFormat="1" x14ac:dyDescent="0.2">
      <c r="A212" t="s">
        <v>1096</v>
      </c>
      <c r="B212">
        <v>69</v>
      </c>
      <c r="C212">
        <v>111866</v>
      </c>
      <c r="D212" t="s">
        <v>359</v>
      </c>
      <c r="E212" t="s">
        <v>796</v>
      </c>
      <c r="F212" t="s">
        <v>689</v>
      </c>
      <c r="G212" s="172">
        <v>85</v>
      </c>
      <c r="H212" s="172">
        <v>2.2599999999999998</v>
      </c>
    </row>
    <row r="213" spans="1:8" customFormat="1" x14ac:dyDescent="0.2">
      <c r="A213" t="s">
        <v>1096</v>
      </c>
      <c r="B213">
        <v>148</v>
      </c>
      <c r="C213">
        <v>112445</v>
      </c>
      <c r="D213" t="s">
        <v>365</v>
      </c>
      <c r="E213" t="s">
        <v>845</v>
      </c>
      <c r="F213" t="s">
        <v>699</v>
      </c>
      <c r="G213" s="172">
        <v>75</v>
      </c>
      <c r="H213" s="172">
        <v>1.45</v>
      </c>
    </row>
    <row r="214" spans="1:8" customFormat="1" x14ac:dyDescent="0.2">
      <c r="A214" t="s">
        <v>1103</v>
      </c>
      <c r="B214">
        <v>53</v>
      </c>
      <c r="C214">
        <v>115819</v>
      </c>
      <c r="D214" t="s">
        <v>160</v>
      </c>
      <c r="E214" t="s">
        <v>809</v>
      </c>
      <c r="F214" t="s">
        <v>600</v>
      </c>
      <c r="G214" s="172">
        <v>80</v>
      </c>
      <c r="H214" s="172">
        <v>5</v>
      </c>
    </row>
    <row r="215" spans="1:8" customFormat="1" x14ac:dyDescent="0.2">
      <c r="A215" t="s">
        <v>1094</v>
      </c>
      <c r="B215">
        <v>403</v>
      </c>
      <c r="C215">
        <v>115291</v>
      </c>
      <c r="D215" t="s">
        <v>1105</v>
      </c>
      <c r="E215" t="s">
        <v>924</v>
      </c>
      <c r="F215" t="s">
        <v>499</v>
      </c>
      <c r="G215" s="172">
        <v>120</v>
      </c>
      <c r="H215" s="172">
        <v>10</v>
      </c>
    </row>
    <row r="216" spans="1:8" customFormat="1" x14ac:dyDescent="0.2">
      <c r="A216" t="s">
        <v>1097</v>
      </c>
      <c r="B216">
        <v>364</v>
      </c>
      <c r="C216">
        <v>112473</v>
      </c>
      <c r="D216" t="s">
        <v>350</v>
      </c>
      <c r="E216" t="s">
        <v>795</v>
      </c>
      <c r="F216" t="s">
        <v>710</v>
      </c>
      <c r="G216" s="172">
        <v>60</v>
      </c>
      <c r="H216" s="172">
        <v>0</v>
      </c>
    </row>
    <row r="217" spans="1:8" customFormat="1" x14ac:dyDescent="0.2">
      <c r="A217" t="s">
        <v>1085</v>
      </c>
      <c r="B217">
        <v>541</v>
      </c>
      <c r="C217">
        <v>116429</v>
      </c>
      <c r="D217" t="s">
        <v>155</v>
      </c>
      <c r="E217" t="s">
        <v>811</v>
      </c>
      <c r="F217" t="s">
        <v>696</v>
      </c>
      <c r="G217" s="172">
        <v>60</v>
      </c>
      <c r="H217" s="172">
        <v>0</v>
      </c>
    </row>
    <row r="218" spans="1:8" customFormat="1" x14ac:dyDescent="0.2">
      <c r="A218" t="s">
        <v>1084</v>
      </c>
      <c r="B218">
        <v>491</v>
      </c>
      <c r="C218">
        <v>113120</v>
      </c>
      <c r="D218" t="s">
        <v>300</v>
      </c>
      <c r="E218" t="s">
        <v>794</v>
      </c>
      <c r="F218" t="s">
        <v>705</v>
      </c>
      <c r="G218" s="172">
        <v>70</v>
      </c>
      <c r="H218" s="172">
        <v>5</v>
      </c>
    </row>
    <row r="219" spans="1:8" customFormat="1" x14ac:dyDescent="0.2">
      <c r="A219" t="s">
        <v>1096</v>
      </c>
      <c r="B219">
        <v>454</v>
      </c>
      <c r="C219">
        <v>112341</v>
      </c>
      <c r="D219" t="s">
        <v>375</v>
      </c>
      <c r="E219" t="s">
        <v>839</v>
      </c>
      <c r="F219" t="s">
        <v>702</v>
      </c>
      <c r="G219" s="172">
        <v>50</v>
      </c>
      <c r="H219" s="172">
        <v>5</v>
      </c>
    </row>
    <row r="220" spans="1:8" customFormat="1" x14ac:dyDescent="0.2">
      <c r="A220" t="s">
        <v>1085</v>
      </c>
      <c r="B220">
        <v>97</v>
      </c>
      <c r="C220">
        <v>116875</v>
      </c>
      <c r="D220" t="s">
        <v>133</v>
      </c>
      <c r="E220" t="s">
        <v>894</v>
      </c>
      <c r="F220" t="s">
        <v>551</v>
      </c>
      <c r="G220" s="172">
        <v>90</v>
      </c>
      <c r="H220" s="172">
        <v>0</v>
      </c>
    </row>
    <row r="221" spans="1:8" customFormat="1" x14ac:dyDescent="0.2">
      <c r="A221" t="s">
        <v>1088</v>
      </c>
      <c r="B221">
        <v>593</v>
      </c>
      <c r="C221">
        <v>117684</v>
      </c>
      <c r="D221" t="s">
        <v>157</v>
      </c>
      <c r="E221" t="s">
        <v>812</v>
      </c>
      <c r="F221" t="s">
        <v>462</v>
      </c>
      <c r="G221" s="172">
        <v>65</v>
      </c>
      <c r="H221" s="172">
        <v>5</v>
      </c>
    </row>
    <row r="222" spans="1:8" customFormat="1" x14ac:dyDescent="0.2">
      <c r="A222" t="s">
        <v>1088</v>
      </c>
      <c r="B222">
        <v>35</v>
      </c>
      <c r="C222">
        <v>117548</v>
      </c>
      <c r="D222" t="s">
        <v>127</v>
      </c>
      <c r="E222" t="s">
        <v>1015</v>
      </c>
      <c r="F222" t="s">
        <v>513</v>
      </c>
      <c r="G222" s="172">
        <v>35</v>
      </c>
      <c r="H222" s="172">
        <v>5</v>
      </c>
    </row>
    <row r="223" spans="1:8" customFormat="1" x14ac:dyDescent="0.2">
      <c r="A223" t="s">
        <v>1097</v>
      </c>
      <c r="B223">
        <v>40</v>
      </c>
      <c r="C223">
        <v>111968</v>
      </c>
      <c r="D223" t="s">
        <v>340</v>
      </c>
      <c r="E223" t="s">
        <v>826</v>
      </c>
      <c r="F223" t="s">
        <v>593</v>
      </c>
      <c r="G223" s="172">
        <v>110</v>
      </c>
      <c r="H223" s="172">
        <v>10</v>
      </c>
    </row>
    <row r="224" spans="1:8" customFormat="1" x14ac:dyDescent="0.2">
      <c r="A224" t="s">
        <v>1094</v>
      </c>
      <c r="B224">
        <v>401</v>
      </c>
      <c r="C224">
        <v>115250</v>
      </c>
      <c r="D224" t="s">
        <v>1106</v>
      </c>
      <c r="E224" t="s">
        <v>924</v>
      </c>
      <c r="F224" t="s">
        <v>499</v>
      </c>
      <c r="G224" s="172">
        <v>110</v>
      </c>
      <c r="H224" s="172">
        <v>20</v>
      </c>
    </row>
    <row r="225" spans="1:8" customFormat="1" x14ac:dyDescent="0.2">
      <c r="A225" t="s">
        <v>1094</v>
      </c>
      <c r="B225">
        <v>279</v>
      </c>
      <c r="C225">
        <v>113925</v>
      </c>
      <c r="D225" t="s">
        <v>173</v>
      </c>
      <c r="E225" t="s">
        <v>904</v>
      </c>
      <c r="F225" t="s">
        <v>645</v>
      </c>
      <c r="G225" s="172">
        <v>15</v>
      </c>
      <c r="H225" s="172">
        <v>1.02</v>
      </c>
    </row>
    <row r="226" spans="1:8" customFormat="1" x14ac:dyDescent="0.2">
      <c r="A226" t="s">
        <v>1094</v>
      </c>
      <c r="B226">
        <v>226</v>
      </c>
      <c r="C226">
        <v>114535</v>
      </c>
      <c r="D226" t="s">
        <v>235</v>
      </c>
      <c r="E226" t="s">
        <v>797</v>
      </c>
      <c r="F226" t="s">
        <v>641</v>
      </c>
      <c r="G226" s="172">
        <v>175</v>
      </c>
      <c r="H226" s="172">
        <v>20</v>
      </c>
    </row>
    <row r="227" spans="1:8" customFormat="1" x14ac:dyDescent="0.2">
      <c r="A227" t="s">
        <v>1101</v>
      </c>
      <c r="B227">
        <v>119</v>
      </c>
      <c r="C227">
        <v>114600</v>
      </c>
      <c r="D227" t="s">
        <v>205</v>
      </c>
      <c r="E227" t="s">
        <v>860</v>
      </c>
      <c r="F227" t="s">
        <v>681</v>
      </c>
      <c r="G227" s="172">
        <v>20</v>
      </c>
      <c r="H227" s="172">
        <v>0</v>
      </c>
    </row>
    <row r="228" spans="1:8" customFormat="1" x14ac:dyDescent="0.2">
      <c r="A228" t="s">
        <v>1090</v>
      </c>
      <c r="B228">
        <v>186</v>
      </c>
      <c r="C228">
        <v>112587</v>
      </c>
      <c r="D228" t="s">
        <v>324</v>
      </c>
      <c r="E228" t="s">
        <v>861</v>
      </c>
      <c r="F228" t="s">
        <v>680</v>
      </c>
      <c r="G228" s="172">
        <v>85</v>
      </c>
      <c r="H228" s="172">
        <v>5</v>
      </c>
    </row>
    <row r="229" spans="1:8" customFormat="1" x14ac:dyDescent="0.2">
      <c r="A229" t="s">
        <v>1096</v>
      </c>
      <c r="B229">
        <v>453</v>
      </c>
      <c r="C229">
        <v>112069</v>
      </c>
      <c r="D229" t="s">
        <v>374</v>
      </c>
      <c r="E229" t="s">
        <v>839</v>
      </c>
      <c r="F229" t="s">
        <v>602</v>
      </c>
      <c r="G229" s="172">
        <v>50</v>
      </c>
      <c r="H229" s="172">
        <v>10</v>
      </c>
    </row>
    <row r="230" spans="1:8" customFormat="1" x14ac:dyDescent="0.2">
      <c r="A230" t="s">
        <v>1101</v>
      </c>
      <c r="B230">
        <v>412</v>
      </c>
      <c r="C230">
        <v>114674</v>
      </c>
      <c r="D230" t="s">
        <v>214</v>
      </c>
      <c r="E230" t="s">
        <v>914</v>
      </c>
      <c r="F230" t="s">
        <v>638</v>
      </c>
      <c r="G230" s="172">
        <v>25</v>
      </c>
      <c r="H230" s="172">
        <v>0</v>
      </c>
    </row>
    <row r="231" spans="1:8" customFormat="1" x14ac:dyDescent="0.2">
      <c r="A231" t="s">
        <v>1099</v>
      </c>
      <c r="B231">
        <v>120</v>
      </c>
      <c r="C231">
        <v>113728</v>
      </c>
      <c r="D231" t="s">
        <v>268</v>
      </c>
      <c r="E231" t="s">
        <v>844</v>
      </c>
      <c r="F231" t="s">
        <v>700</v>
      </c>
      <c r="G231" s="172">
        <v>20</v>
      </c>
      <c r="H231" s="172">
        <v>0</v>
      </c>
    </row>
    <row r="232" spans="1:8" customFormat="1" x14ac:dyDescent="0.2">
      <c r="A232" t="s">
        <v>1095</v>
      </c>
      <c r="B232">
        <v>430</v>
      </c>
      <c r="C232">
        <v>113310</v>
      </c>
      <c r="D232" t="s">
        <v>317</v>
      </c>
      <c r="E232" t="s">
        <v>814</v>
      </c>
      <c r="F232" t="s">
        <v>475</v>
      </c>
      <c r="G232" s="172">
        <v>110</v>
      </c>
      <c r="H232" s="172">
        <v>10</v>
      </c>
    </row>
    <row r="233" spans="1:8" customFormat="1" x14ac:dyDescent="0.2">
      <c r="A233" t="s">
        <v>1101</v>
      </c>
      <c r="B233">
        <v>321</v>
      </c>
      <c r="C233">
        <v>114765</v>
      </c>
      <c r="D233" t="s">
        <v>211</v>
      </c>
      <c r="E233" t="s">
        <v>1004</v>
      </c>
      <c r="F233" t="s">
        <v>526</v>
      </c>
      <c r="G233" s="172">
        <v>10</v>
      </c>
      <c r="H233" s="172">
        <v>0</v>
      </c>
    </row>
    <row r="234" spans="1:8" customFormat="1" x14ac:dyDescent="0.2">
      <c r="A234" t="s">
        <v>1101</v>
      </c>
      <c r="B234">
        <v>238</v>
      </c>
      <c r="C234">
        <v>114755</v>
      </c>
      <c r="D234" t="s">
        <v>207</v>
      </c>
      <c r="E234" t="s">
        <v>905</v>
      </c>
      <c r="F234" t="s">
        <v>644</v>
      </c>
      <c r="G234" s="172">
        <v>25</v>
      </c>
      <c r="H234" s="172">
        <v>0</v>
      </c>
    </row>
    <row r="235" spans="1:8" customFormat="1" x14ac:dyDescent="0.2">
      <c r="A235" t="s">
        <v>1104</v>
      </c>
      <c r="B235">
        <v>497</v>
      </c>
      <c r="C235">
        <v>114775</v>
      </c>
      <c r="D235" t="s">
        <v>262</v>
      </c>
      <c r="E235" t="s">
        <v>933</v>
      </c>
      <c r="F235" t="s">
        <v>622</v>
      </c>
      <c r="G235" s="172">
        <v>10</v>
      </c>
      <c r="H235" s="172">
        <v>0</v>
      </c>
    </row>
    <row r="236" spans="1:8" customFormat="1" x14ac:dyDescent="0.2">
      <c r="A236" t="s">
        <v>1090</v>
      </c>
      <c r="B236">
        <v>207</v>
      </c>
      <c r="C236">
        <v>112188</v>
      </c>
      <c r="D236" t="s">
        <v>325</v>
      </c>
      <c r="E236" t="s">
        <v>799</v>
      </c>
      <c r="F236" t="s">
        <v>642</v>
      </c>
      <c r="G236" s="172">
        <v>100</v>
      </c>
      <c r="H236" s="172">
        <v>5</v>
      </c>
    </row>
    <row r="237" spans="1:8" customFormat="1" x14ac:dyDescent="0.2">
      <c r="A237" t="s">
        <v>1104</v>
      </c>
      <c r="B237">
        <v>193</v>
      </c>
      <c r="C237">
        <v>114800</v>
      </c>
      <c r="D237" t="s">
        <v>231</v>
      </c>
      <c r="E237" t="s">
        <v>931</v>
      </c>
      <c r="F237" t="s">
        <v>506</v>
      </c>
      <c r="G237" s="172">
        <v>290</v>
      </c>
      <c r="H237" s="172">
        <v>25</v>
      </c>
    </row>
    <row r="238" spans="1:8" customFormat="1" x14ac:dyDescent="0.2">
      <c r="A238" t="s">
        <v>1100</v>
      </c>
      <c r="B238">
        <v>217</v>
      </c>
      <c r="C238">
        <v>114963</v>
      </c>
      <c r="D238" t="s">
        <v>252</v>
      </c>
      <c r="E238" t="s">
        <v>1032</v>
      </c>
      <c r="F238" t="s">
        <v>474</v>
      </c>
      <c r="G238" s="172">
        <v>15</v>
      </c>
      <c r="H238" s="172">
        <v>2.14</v>
      </c>
    </row>
    <row r="239" spans="1:8" customFormat="1" x14ac:dyDescent="0.2">
      <c r="A239" t="s">
        <v>1095</v>
      </c>
      <c r="B239">
        <v>431</v>
      </c>
      <c r="C239">
        <v>113321</v>
      </c>
      <c r="D239" t="s">
        <v>318</v>
      </c>
      <c r="E239" t="s">
        <v>814</v>
      </c>
      <c r="F239" t="s">
        <v>475</v>
      </c>
      <c r="G239" s="172">
        <v>70</v>
      </c>
      <c r="H239" s="172">
        <v>5</v>
      </c>
    </row>
    <row r="240" spans="1:8" customFormat="1" x14ac:dyDescent="0.2">
      <c r="A240" t="s">
        <v>1100</v>
      </c>
      <c r="B240">
        <v>273</v>
      </c>
      <c r="C240">
        <v>115775</v>
      </c>
      <c r="D240" t="s">
        <v>238</v>
      </c>
      <c r="E240" t="s">
        <v>850</v>
      </c>
      <c r="F240" t="s">
        <v>690</v>
      </c>
      <c r="G240" s="172">
        <v>20</v>
      </c>
      <c r="H240" s="172">
        <v>5</v>
      </c>
    </row>
    <row r="241" spans="1:8" customFormat="1" x14ac:dyDescent="0.2">
      <c r="A241" t="s">
        <v>1094</v>
      </c>
      <c r="B241">
        <v>402</v>
      </c>
      <c r="C241">
        <v>115274</v>
      </c>
      <c r="D241" t="s">
        <v>1107</v>
      </c>
      <c r="E241" t="s">
        <v>924</v>
      </c>
      <c r="F241" t="s">
        <v>499</v>
      </c>
      <c r="G241" s="172">
        <v>120</v>
      </c>
      <c r="H241" s="172">
        <v>10</v>
      </c>
    </row>
    <row r="242" spans="1:8" customFormat="1" x14ac:dyDescent="0.2">
      <c r="A242" t="s">
        <v>1100</v>
      </c>
      <c r="B242">
        <v>23</v>
      </c>
      <c r="C242">
        <v>115360</v>
      </c>
      <c r="D242" t="s">
        <v>246</v>
      </c>
      <c r="E242" t="s">
        <v>977</v>
      </c>
      <c r="F242" t="s">
        <v>566</v>
      </c>
      <c r="G242" s="172">
        <v>15</v>
      </c>
      <c r="H242" s="172">
        <v>2</v>
      </c>
    </row>
    <row r="243" spans="1:8" customFormat="1" x14ac:dyDescent="0.2">
      <c r="A243" t="s">
        <v>1095</v>
      </c>
      <c r="B243">
        <v>432</v>
      </c>
      <c r="C243">
        <v>113347</v>
      </c>
      <c r="D243" t="s">
        <v>319</v>
      </c>
      <c r="E243" t="s">
        <v>814</v>
      </c>
      <c r="F243" t="s">
        <v>475</v>
      </c>
      <c r="G243" s="172">
        <v>55</v>
      </c>
      <c r="H243" s="172">
        <v>5</v>
      </c>
    </row>
    <row r="244" spans="1:8" customFormat="1" x14ac:dyDescent="0.2">
      <c r="A244" t="s">
        <v>1101</v>
      </c>
      <c r="B244">
        <v>354</v>
      </c>
      <c r="C244">
        <v>115563</v>
      </c>
      <c r="D244" t="s">
        <v>175</v>
      </c>
      <c r="E244" t="s">
        <v>1034</v>
      </c>
      <c r="F244" t="s">
        <v>471</v>
      </c>
      <c r="G244" s="172">
        <v>20</v>
      </c>
      <c r="H244" s="172">
        <v>0</v>
      </c>
    </row>
    <row r="245" spans="1:8" customFormat="1" x14ac:dyDescent="0.2">
      <c r="A245" t="s">
        <v>1096</v>
      </c>
      <c r="B245">
        <v>68</v>
      </c>
      <c r="C245">
        <v>111804</v>
      </c>
      <c r="D245" t="s">
        <v>358</v>
      </c>
      <c r="E245" t="s">
        <v>796</v>
      </c>
      <c r="F245" t="s">
        <v>487</v>
      </c>
      <c r="G245" s="172">
        <v>100</v>
      </c>
      <c r="H245" s="172">
        <v>10</v>
      </c>
    </row>
    <row r="246" spans="1:8" customFormat="1" x14ac:dyDescent="0.2">
      <c r="A246" t="s">
        <v>1097</v>
      </c>
      <c r="B246">
        <v>282</v>
      </c>
      <c r="C246">
        <v>111839</v>
      </c>
      <c r="D246" t="s">
        <v>347</v>
      </c>
      <c r="E246" t="s">
        <v>900</v>
      </c>
      <c r="F246" t="s">
        <v>650</v>
      </c>
      <c r="G246" s="172">
        <v>105</v>
      </c>
      <c r="H246" s="172">
        <v>10</v>
      </c>
    </row>
    <row r="247" spans="1:8" customFormat="1" x14ac:dyDescent="0.2">
      <c r="A247" t="s">
        <v>1095</v>
      </c>
      <c r="B247">
        <v>172</v>
      </c>
      <c r="C247">
        <v>113685</v>
      </c>
      <c r="D247" t="s">
        <v>311</v>
      </c>
      <c r="E247" t="s">
        <v>988</v>
      </c>
      <c r="F247" t="s">
        <v>554</v>
      </c>
      <c r="G247" s="172">
        <v>75</v>
      </c>
      <c r="H247" s="172">
        <v>0</v>
      </c>
    </row>
    <row r="248" spans="1:8" customFormat="1" x14ac:dyDescent="0.2">
      <c r="A248" t="s">
        <v>1096</v>
      </c>
      <c r="B248">
        <v>280</v>
      </c>
      <c r="C248">
        <v>112389</v>
      </c>
      <c r="D248" t="s">
        <v>371</v>
      </c>
      <c r="E248" t="s">
        <v>987</v>
      </c>
      <c r="F248" t="s">
        <v>555</v>
      </c>
      <c r="G248" s="172">
        <v>30</v>
      </c>
      <c r="H248" s="172">
        <v>1.43</v>
      </c>
    </row>
    <row r="249" spans="1:8" customFormat="1" x14ac:dyDescent="0.2">
      <c r="A249" t="s">
        <v>1086</v>
      </c>
      <c r="B249">
        <v>191</v>
      </c>
      <c r="C249">
        <v>116997</v>
      </c>
      <c r="D249" t="s">
        <v>105</v>
      </c>
      <c r="E249" t="s">
        <v>886</v>
      </c>
      <c r="F249" t="s">
        <v>464</v>
      </c>
      <c r="G249" s="172">
        <v>45</v>
      </c>
      <c r="H249" s="172">
        <v>0</v>
      </c>
    </row>
    <row r="250" spans="1:8" customFormat="1" x14ac:dyDescent="0.2">
      <c r="A250" t="s">
        <v>1086</v>
      </c>
      <c r="B250">
        <v>530</v>
      </c>
      <c r="C250">
        <v>117011</v>
      </c>
      <c r="D250" t="s">
        <v>117</v>
      </c>
      <c r="E250" t="s">
        <v>886</v>
      </c>
      <c r="F250" t="s">
        <v>464</v>
      </c>
      <c r="G250" s="172">
        <v>45</v>
      </c>
      <c r="H250" s="172">
        <v>0</v>
      </c>
    </row>
    <row r="251" spans="1:8" customFormat="1" x14ac:dyDescent="0.2">
      <c r="A251" t="s">
        <v>1095</v>
      </c>
      <c r="B251">
        <v>433</v>
      </c>
      <c r="C251">
        <v>113335</v>
      </c>
      <c r="D251" t="s">
        <v>320</v>
      </c>
      <c r="E251" t="s">
        <v>814</v>
      </c>
      <c r="F251" t="s">
        <v>475</v>
      </c>
      <c r="G251" s="172">
        <v>110</v>
      </c>
      <c r="H251" s="172">
        <v>10</v>
      </c>
    </row>
    <row r="252" spans="1:8" customFormat="1" x14ac:dyDescent="0.2">
      <c r="A252" t="s">
        <v>1097</v>
      </c>
      <c r="B252">
        <v>331</v>
      </c>
      <c r="C252">
        <v>111934</v>
      </c>
      <c r="D252" t="s">
        <v>759</v>
      </c>
      <c r="E252" t="s">
        <v>906</v>
      </c>
      <c r="F252" t="s">
        <v>643</v>
      </c>
      <c r="G252" s="172">
        <v>60</v>
      </c>
      <c r="H252" s="172">
        <v>0</v>
      </c>
    </row>
    <row r="253" spans="1:8" customFormat="1" x14ac:dyDescent="0.2">
      <c r="A253" t="s">
        <v>1085</v>
      </c>
      <c r="B253">
        <v>393</v>
      </c>
      <c r="C253">
        <v>116620</v>
      </c>
      <c r="D253" t="s">
        <v>146</v>
      </c>
      <c r="E253" t="s">
        <v>820</v>
      </c>
      <c r="F253" t="s">
        <v>511</v>
      </c>
      <c r="G253" s="172">
        <v>90</v>
      </c>
      <c r="H253" s="172">
        <v>0</v>
      </c>
    </row>
    <row r="254" spans="1:8" customFormat="1" x14ac:dyDescent="0.2">
      <c r="A254" t="s">
        <v>1094</v>
      </c>
      <c r="B254">
        <v>283</v>
      </c>
      <c r="C254">
        <v>115947</v>
      </c>
      <c r="D254" t="s">
        <v>240</v>
      </c>
      <c r="E254" t="s">
        <v>883</v>
      </c>
      <c r="F254" t="s">
        <v>492</v>
      </c>
      <c r="G254" s="172">
        <v>135.80000000000001</v>
      </c>
      <c r="H254" s="172">
        <v>25</v>
      </c>
    </row>
    <row r="255" spans="1:8" customFormat="1" x14ac:dyDescent="0.2">
      <c r="A255" t="s">
        <v>1096</v>
      </c>
      <c r="B255">
        <v>259</v>
      </c>
      <c r="C255">
        <v>112627</v>
      </c>
      <c r="D255" t="s">
        <v>370</v>
      </c>
      <c r="E255" t="s">
        <v>1035</v>
      </c>
      <c r="F255" t="s">
        <v>470</v>
      </c>
      <c r="G255" s="172">
        <v>15</v>
      </c>
      <c r="H255" s="172">
        <v>0.83</v>
      </c>
    </row>
    <row r="256" spans="1:8" customFormat="1" x14ac:dyDescent="0.2">
      <c r="A256" t="s">
        <v>1089</v>
      </c>
      <c r="B256">
        <v>292</v>
      </c>
      <c r="C256">
        <v>116759</v>
      </c>
      <c r="D256" t="s">
        <v>83</v>
      </c>
      <c r="E256" t="s">
        <v>876</v>
      </c>
      <c r="F256" t="s">
        <v>488</v>
      </c>
      <c r="G256" s="172">
        <v>245</v>
      </c>
      <c r="H256" s="172">
        <v>30</v>
      </c>
    </row>
    <row r="257" spans="1:8" customFormat="1" x14ac:dyDescent="0.2">
      <c r="A257" t="s">
        <v>1089</v>
      </c>
      <c r="B257">
        <v>296</v>
      </c>
      <c r="C257">
        <v>116697</v>
      </c>
      <c r="D257" t="s">
        <v>87</v>
      </c>
      <c r="E257" t="s">
        <v>876</v>
      </c>
      <c r="F257" t="s">
        <v>488</v>
      </c>
      <c r="G257" s="172">
        <v>185</v>
      </c>
      <c r="H257" s="172">
        <v>20</v>
      </c>
    </row>
    <row r="258" spans="1:8" customFormat="1" x14ac:dyDescent="0.2">
      <c r="A258" t="s">
        <v>1095</v>
      </c>
      <c r="B258">
        <v>416</v>
      </c>
      <c r="C258">
        <v>113539</v>
      </c>
      <c r="D258" t="s">
        <v>316</v>
      </c>
      <c r="E258" t="s">
        <v>867</v>
      </c>
      <c r="F258" t="s">
        <v>675</v>
      </c>
      <c r="G258" s="172">
        <v>60</v>
      </c>
      <c r="H258" s="172">
        <v>1.85</v>
      </c>
    </row>
    <row r="259" spans="1:8" customFormat="1" x14ac:dyDescent="0.2">
      <c r="A259" t="s">
        <v>1089</v>
      </c>
      <c r="B259">
        <v>293</v>
      </c>
      <c r="C259">
        <v>116710</v>
      </c>
      <c r="D259" t="s">
        <v>84</v>
      </c>
      <c r="E259" t="s">
        <v>876</v>
      </c>
      <c r="F259" t="s">
        <v>488</v>
      </c>
      <c r="G259" s="172">
        <v>110</v>
      </c>
      <c r="H259" s="172">
        <v>15</v>
      </c>
    </row>
    <row r="260" spans="1:8" customFormat="1" x14ac:dyDescent="0.2">
      <c r="A260" t="s">
        <v>1089</v>
      </c>
      <c r="B260">
        <v>294</v>
      </c>
      <c r="C260">
        <v>116726</v>
      </c>
      <c r="D260" t="s">
        <v>85</v>
      </c>
      <c r="E260" t="s">
        <v>876</v>
      </c>
      <c r="F260" t="s">
        <v>488</v>
      </c>
      <c r="G260" s="172">
        <v>175</v>
      </c>
      <c r="H260" s="172">
        <v>25</v>
      </c>
    </row>
    <row r="261" spans="1:8" customFormat="1" x14ac:dyDescent="0.2">
      <c r="A261" t="s">
        <v>1089</v>
      </c>
      <c r="B261">
        <v>295</v>
      </c>
      <c r="C261">
        <v>116745</v>
      </c>
      <c r="D261" t="s">
        <v>86</v>
      </c>
      <c r="E261" t="s">
        <v>876</v>
      </c>
      <c r="F261" t="s">
        <v>488</v>
      </c>
      <c r="G261" s="172">
        <v>175</v>
      </c>
      <c r="H261" s="172">
        <v>15</v>
      </c>
    </row>
    <row r="262" spans="1:8" customFormat="1" x14ac:dyDescent="0.2">
      <c r="A262" t="s">
        <v>1101</v>
      </c>
      <c r="B262">
        <v>124</v>
      </c>
      <c r="C262">
        <v>116008</v>
      </c>
      <c r="D262" t="s">
        <v>163</v>
      </c>
      <c r="E262" t="s">
        <v>798</v>
      </c>
      <c r="F262" t="s">
        <v>649</v>
      </c>
      <c r="G262" s="172">
        <v>115</v>
      </c>
      <c r="H262" s="172">
        <v>0</v>
      </c>
    </row>
    <row r="263" spans="1:8" customFormat="1" x14ac:dyDescent="0.2">
      <c r="A263" t="s">
        <v>1104</v>
      </c>
      <c r="B263">
        <v>224</v>
      </c>
      <c r="C263">
        <v>116157</v>
      </c>
      <c r="D263" t="s">
        <v>234</v>
      </c>
      <c r="E263" t="s">
        <v>907</v>
      </c>
      <c r="F263" t="s">
        <v>490</v>
      </c>
      <c r="G263" s="172">
        <v>290</v>
      </c>
      <c r="H263" s="172">
        <v>35</v>
      </c>
    </row>
    <row r="264" spans="1:8" customFormat="1" x14ac:dyDescent="0.2">
      <c r="A264" t="s">
        <v>1094</v>
      </c>
      <c r="B264">
        <v>276</v>
      </c>
      <c r="C264">
        <v>116097</v>
      </c>
      <c r="D264" t="s">
        <v>209</v>
      </c>
      <c r="E264" t="s">
        <v>953</v>
      </c>
      <c r="F264" t="s">
        <v>476</v>
      </c>
      <c r="G264" s="172">
        <v>125</v>
      </c>
      <c r="H264" s="172">
        <v>15</v>
      </c>
    </row>
    <row r="265" spans="1:8" customFormat="1" x14ac:dyDescent="0.2">
      <c r="A265" t="s">
        <v>1094</v>
      </c>
      <c r="B265">
        <v>275</v>
      </c>
      <c r="C265">
        <v>116122</v>
      </c>
      <c r="D265" t="s">
        <v>208</v>
      </c>
      <c r="E265" t="s">
        <v>953</v>
      </c>
      <c r="F265" t="s">
        <v>476</v>
      </c>
      <c r="G265" s="172">
        <v>170</v>
      </c>
      <c r="H265" s="172">
        <v>20</v>
      </c>
    </row>
    <row r="266" spans="1:8" customFormat="1" x14ac:dyDescent="0.2">
      <c r="A266" t="s">
        <v>1097</v>
      </c>
      <c r="B266">
        <v>130</v>
      </c>
      <c r="C266">
        <v>112501</v>
      </c>
      <c r="D266" t="s">
        <v>345</v>
      </c>
      <c r="E266" t="s">
        <v>826</v>
      </c>
      <c r="F266" t="s">
        <v>709</v>
      </c>
      <c r="G266" s="172">
        <v>105</v>
      </c>
      <c r="H266" s="172">
        <v>5</v>
      </c>
    </row>
    <row r="267" spans="1:8" customFormat="1" x14ac:dyDescent="0.2">
      <c r="A267" t="s">
        <v>1096</v>
      </c>
      <c r="B267">
        <v>317</v>
      </c>
      <c r="C267">
        <v>111924</v>
      </c>
      <c r="D267" t="s">
        <v>372</v>
      </c>
      <c r="E267" t="s">
        <v>1029</v>
      </c>
      <c r="F267" t="s">
        <v>482</v>
      </c>
      <c r="G267" s="172">
        <v>45</v>
      </c>
      <c r="H267" s="172">
        <v>1.02</v>
      </c>
    </row>
    <row r="268" spans="1:8" customFormat="1" x14ac:dyDescent="0.2">
      <c r="A268" t="s">
        <v>1086</v>
      </c>
      <c r="B268">
        <v>216</v>
      </c>
      <c r="C268">
        <v>117079</v>
      </c>
      <c r="D268" t="s">
        <v>106</v>
      </c>
      <c r="E268" t="s">
        <v>915</v>
      </c>
      <c r="F268" t="s">
        <v>637</v>
      </c>
      <c r="G268" s="172">
        <v>125</v>
      </c>
      <c r="H268" s="172">
        <v>0</v>
      </c>
    </row>
    <row r="269" spans="1:8" customFormat="1" x14ac:dyDescent="0.2">
      <c r="A269" t="s">
        <v>1099</v>
      </c>
      <c r="B269">
        <v>1</v>
      </c>
      <c r="C269">
        <v>113269</v>
      </c>
      <c r="D269" t="s">
        <v>263</v>
      </c>
      <c r="E269" t="s">
        <v>946</v>
      </c>
      <c r="F269" t="s">
        <v>608</v>
      </c>
      <c r="G269" s="172">
        <v>30</v>
      </c>
      <c r="H269" s="172">
        <v>1.85</v>
      </c>
    </row>
    <row r="270" spans="1:8" customFormat="1" x14ac:dyDescent="0.2">
      <c r="A270" t="s">
        <v>1094</v>
      </c>
      <c r="B270">
        <v>221</v>
      </c>
      <c r="C270">
        <v>113940</v>
      </c>
      <c r="D270" t="s">
        <v>206</v>
      </c>
      <c r="E270" t="s">
        <v>958</v>
      </c>
      <c r="F270" t="s">
        <v>588</v>
      </c>
      <c r="G270" s="172">
        <v>60</v>
      </c>
      <c r="H270" s="172">
        <v>2.3199999999999998</v>
      </c>
    </row>
    <row r="271" spans="1:8" customFormat="1" x14ac:dyDescent="0.2">
      <c r="A271" t="s">
        <v>1084</v>
      </c>
      <c r="B271">
        <v>118</v>
      </c>
      <c r="C271">
        <v>112684</v>
      </c>
      <c r="D271" t="s">
        <v>278</v>
      </c>
      <c r="E271" t="s">
        <v>948</v>
      </c>
      <c r="F271" t="s">
        <v>605</v>
      </c>
      <c r="G271" s="172">
        <v>45</v>
      </c>
      <c r="H271" s="172">
        <v>0.51</v>
      </c>
    </row>
    <row r="272" spans="1:8" customFormat="1" x14ac:dyDescent="0.2">
      <c r="A272" t="s">
        <v>1084</v>
      </c>
      <c r="B272">
        <v>55</v>
      </c>
      <c r="C272">
        <v>112707</v>
      </c>
      <c r="D272" t="s">
        <v>276</v>
      </c>
      <c r="E272" t="s">
        <v>873</v>
      </c>
      <c r="F272" t="s">
        <v>669</v>
      </c>
      <c r="G272" s="172">
        <v>45</v>
      </c>
      <c r="H272" s="172">
        <v>1.02</v>
      </c>
    </row>
    <row r="273" spans="1:8" customFormat="1" x14ac:dyDescent="0.2">
      <c r="A273" t="s">
        <v>1088</v>
      </c>
      <c r="B273">
        <v>528</v>
      </c>
      <c r="C273">
        <v>117382</v>
      </c>
      <c r="D273" t="s">
        <v>94</v>
      </c>
      <c r="E273" t="s">
        <v>1028</v>
      </c>
      <c r="F273" t="s">
        <v>483</v>
      </c>
      <c r="G273" s="172">
        <v>35</v>
      </c>
      <c r="H273" s="172">
        <v>5</v>
      </c>
    </row>
    <row r="274" spans="1:8" customFormat="1" x14ac:dyDescent="0.2">
      <c r="A274" t="s">
        <v>1084</v>
      </c>
      <c r="B274">
        <v>225</v>
      </c>
      <c r="C274">
        <v>113075</v>
      </c>
      <c r="D274" t="s">
        <v>760</v>
      </c>
      <c r="E274" t="s">
        <v>1003</v>
      </c>
      <c r="F274" t="s">
        <v>761</v>
      </c>
      <c r="G274" s="172">
        <v>25</v>
      </c>
      <c r="H274" s="172">
        <v>0</v>
      </c>
    </row>
    <row r="275" spans="1:8" customFormat="1" x14ac:dyDescent="0.2">
      <c r="A275" t="s">
        <v>1087</v>
      </c>
      <c r="B275">
        <v>159</v>
      </c>
      <c r="C275">
        <v>115575</v>
      </c>
      <c r="D275" t="s">
        <v>227</v>
      </c>
      <c r="E275" t="s">
        <v>865</v>
      </c>
      <c r="F275" t="s">
        <v>486</v>
      </c>
      <c r="G275" s="172">
        <v>95</v>
      </c>
      <c r="H275" s="172">
        <v>15</v>
      </c>
    </row>
    <row r="276" spans="1:8" customFormat="1" x14ac:dyDescent="0.2">
      <c r="A276" t="s">
        <v>1084</v>
      </c>
      <c r="B276">
        <v>580</v>
      </c>
      <c r="C276">
        <v>113061</v>
      </c>
      <c r="D276" t="s">
        <v>302</v>
      </c>
      <c r="E276" t="s">
        <v>830</v>
      </c>
      <c r="F276" t="s">
        <v>713</v>
      </c>
      <c r="G276" s="172">
        <v>75</v>
      </c>
      <c r="H276" s="172">
        <v>10</v>
      </c>
    </row>
    <row r="277" spans="1:8" customFormat="1" x14ac:dyDescent="0.2">
      <c r="A277" t="s">
        <v>1094</v>
      </c>
      <c r="B277">
        <v>13</v>
      </c>
      <c r="C277">
        <v>114494</v>
      </c>
      <c r="D277" t="s">
        <v>202</v>
      </c>
      <c r="E277" t="s">
        <v>1038</v>
      </c>
      <c r="F277" t="s">
        <v>460</v>
      </c>
      <c r="G277" s="172">
        <v>85</v>
      </c>
      <c r="H277" s="172">
        <v>20</v>
      </c>
    </row>
    <row r="278" spans="1:8" customFormat="1" x14ac:dyDescent="0.2">
      <c r="A278" t="s">
        <v>1086</v>
      </c>
      <c r="B278">
        <v>392</v>
      </c>
      <c r="C278">
        <v>116912</v>
      </c>
      <c r="D278" t="s">
        <v>113</v>
      </c>
      <c r="E278" t="s">
        <v>941</v>
      </c>
      <c r="F278" t="s">
        <v>612</v>
      </c>
      <c r="G278" s="172">
        <v>50</v>
      </c>
      <c r="H278" s="172">
        <v>2.2599999999999998</v>
      </c>
    </row>
    <row r="279" spans="1:8" customFormat="1" x14ac:dyDescent="0.2">
      <c r="A279" t="s">
        <v>1088</v>
      </c>
      <c r="B279">
        <v>135</v>
      </c>
      <c r="C279">
        <v>117427</v>
      </c>
      <c r="D279" t="s">
        <v>75</v>
      </c>
      <c r="E279" t="s">
        <v>997</v>
      </c>
      <c r="F279" t="s">
        <v>541</v>
      </c>
      <c r="G279" s="172">
        <v>90</v>
      </c>
      <c r="H279" s="172">
        <v>5</v>
      </c>
    </row>
    <row r="280" spans="1:8" customFormat="1" x14ac:dyDescent="0.2">
      <c r="A280" t="s">
        <v>1099</v>
      </c>
      <c r="B280">
        <v>268</v>
      </c>
      <c r="C280">
        <v>114550</v>
      </c>
      <c r="D280" t="s">
        <v>270</v>
      </c>
      <c r="E280" t="s">
        <v>978</v>
      </c>
      <c r="F280" t="s">
        <v>565</v>
      </c>
      <c r="G280" s="172">
        <v>40</v>
      </c>
      <c r="H280" s="172">
        <v>5</v>
      </c>
    </row>
    <row r="281" spans="1:8" customFormat="1" x14ac:dyDescent="0.2">
      <c r="A281" t="s">
        <v>1088</v>
      </c>
      <c r="B281">
        <v>107</v>
      </c>
      <c r="C281">
        <v>117399</v>
      </c>
      <c r="D281" t="s">
        <v>73</v>
      </c>
      <c r="E281" t="s">
        <v>998</v>
      </c>
      <c r="F281" t="s">
        <v>538</v>
      </c>
      <c r="G281" s="172">
        <v>155</v>
      </c>
      <c r="H281" s="172">
        <v>25</v>
      </c>
    </row>
    <row r="282" spans="1:8" customFormat="1" x14ac:dyDescent="0.2">
      <c r="A282" t="s">
        <v>1090</v>
      </c>
      <c r="B282">
        <v>90</v>
      </c>
      <c r="C282">
        <v>111694</v>
      </c>
      <c r="D282" t="s">
        <v>426</v>
      </c>
      <c r="E282" t="s">
        <v>880</v>
      </c>
      <c r="F282" t="s">
        <v>661</v>
      </c>
      <c r="G282" s="172">
        <v>175</v>
      </c>
      <c r="H282" s="172">
        <v>20</v>
      </c>
    </row>
    <row r="283" spans="1:8" customFormat="1" x14ac:dyDescent="0.2">
      <c r="A283" t="s">
        <v>1085</v>
      </c>
      <c r="B283">
        <v>25</v>
      </c>
      <c r="C283">
        <v>116234</v>
      </c>
      <c r="D283" t="s">
        <v>126</v>
      </c>
      <c r="E283" t="s">
        <v>963</v>
      </c>
      <c r="F283" t="s">
        <v>582</v>
      </c>
      <c r="G283" s="172">
        <v>55</v>
      </c>
      <c r="H283" s="172">
        <v>0</v>
      </c>
    </row>
    <row r="284" spans="1:8" customFormat="1" x14ac:dyDescent="0.2">
      <c r="A284" t="s">
        <v>1096</v>
      </c>
      <c r="B284">
        <v>204</v>
      </c>
      <c r="C284">
        <v>112006</v>
      </c>
      <c r="D284" t="s">
        <v>367</v>
      </c>
      <c r="E284" t="s">
        <v>938</v>
      </c>
      <c r="F284" t="s">
        <v>615</v>
      </c>
      <c r="G284" s="172">
        <v>35</v>
      </c>
      <c r="H284" s="172">
        <v>0.72</v>
      </c>
    </row>
    <row r="285" spans="1:8" customFormat="1" x14ac:dyDescent="0.2">
      <c r="A285" t="s">
        <v>1096</v>
      </c>
      <c r="B285">
        <v>108</v>
      </c>
      <c r="C285">
        <v>112039</v>
      </c>
      <c r="D285" t="s">
        <v>360</v>
      </c>
      <c r="E285" t="s">
        <v>969</v>
      </c>
      <c r="F285" t="s">
        <v>472</v>
      </c>
      <c r="G285" s="172">
        <v>145</v>
      </c>
      <c r="H285" s="172">
        <v>5</v>
      </c>
    </row>
    <row r="286" spans="1:8" customFormat="1" x14ac:dyDescent="0.2">
      <c r="A286" t="s">
        <v>1097</v>
      </c>
      <c r="B286">
        <v>449</v>
      </c>
      <c r="C286">
        <v>112251</v>
      </c>
      <c r="D286" t="s">
        <v>355</v>
      </c>
      <c r="E286" t="s">
        <v>887</v>
      </c>
      <c r="F286" t="s">
        <v>465</v>
      </c>
      <c r="G286" s="172">
        <v>60</v>
      </c>
      <c r="H286" s="172">
        <v>5</v>
      </c>
    </row>
    <row r="287" spans="1:8" customFormat="1" x14ac:dyDescent="0.2">
      <c r="A287" t="s">
        <v>1088</v>
      </c>
      <c r="B287">
        <v>463</v>
      </c>
      <c r="C287">
        <v>117442</v>
      </c>
      <c r="D287" t="s">
        <v>92</v>
      </c>
      <c r="E287" t="s">
        <v>916</v>
      </c>
      <c r="F287" t="s">
        <v>636</v>
      </c>
      <c r="G287" s="172">
        <v>20</v>
      </c>
      <c r="H287" s="172">
        <v>1.1100000000000001</v>
      </c>
    </row>
    <row r="288" spans="1:8" customFormat="1" x14ac:dyDescent="0.2">
      <c r="A288" t="s">
        <v>1086</v>
      </c>
      <c r="B288">
        <v>103</v>
      </c>
      <c r="C288">
        <v>117133</v>
      </c>
      <c r="D288" t="s">
        <v>99</v>
      </c>
      <c r="E288" t="s">
        <v>1005</v>
      </c>
      <c r="F288" t="s">
        <v>525</v>
      </c>
      <c r="G288" s="172">
        <v>35</v>
      </c>
      <c r="H288" s="172">
        <v>0</v>
      </c>
    </row>
    <row r="289" spans="1:8" customFormat="1" x14ac:dyDescent="0.2">
      <c r="A289" t="s">
        <v>1087</v>
      </c>
      <c r="B289">
        <v>160</v>
      </c>
      <c r="C289">
        <v>115594</v>
      </c>
      <c r="D289" t="s">
        <v>228</v>
      </c>
      <c r="E289" t="s">
        <v>865</v>
      </c>
      <c r="F289" t="s">
        <v>486</v>
      </c>
      <c r="G289" s="172">
        <v>145</v>
      </c>
      <c r="H289" s="172">
        <v>15</v>
      </c>
    </row>
    <row r="290" spans="1:8" customFormat="1" x14ac:dyDescent="0.2">
      <c r="A290" t="s">
        <v>1086</v>
      </c>
      <c r="B290">
        <v>507</v>
      </c>
      <c r="C290">
        <v>117118</v>
      </c>
      <c r="D290" t="s">
        <v>116</v>
      </c>
      <c r="E290" t="s">
        <v>970</v>
      </c>
      <c r="F290" t="s">
        <v>575</v>
      </c>
      <c r="G290" s="172">
        <v>70</v>
      </c>
      <c r="H290" s="172">
        <v>0</v>
      </c>
    </row>
    <row r="291" spans="1:8" customFormat="1" x14ac:dyDescent="0.2">
      <c r="A291" t="s">
        <v>1095</v>
      </c>
      <c r="B291">
        <v>389</v>
      </c>
      <c r="C291">
        <v>113407</v>
      </c>
      <c r="D291" t="s">
        <v>314</v>
      </c>
      <c r="E291" t="s">
        <v>890</v>
      </c>
      <c r="F291" t="s">
        <v>657</v>
      </c>
      <c r="G291" s="172">
        <v>65</v>
      </c>
      <c r="H291" s="172">
        <v>0</v>
      </c>
    </row>
    <row r="292" spans="1:8" customFormat="1" x14ac:dyDescent="0.2">
      <c r="A292" t="s">
        <v>1085</v>
      </c>
      <c r="B292">
        <v>415</v>
      </c>
      <c r="C292">
        <v>116275</v>
      </c>
      <c r="D292" t="s">
        <v>150</v>
      </c>
      <c r="E292" t="s">
        <v>932</v>
      </c>
      <c r="F292" t="s">
        <v>624</v>
      </c>
      <c r="G292" s="172">
        <v>30</v>
      </c>
      <c r="H292" s="172">
        <v>0</v>
      </c>
    </row>
    <row r="293" spans="1:8" customFormat="1" x14ac:dyDescent="0.2">
      <c r="A293" t="s">
        <v>1100</v>
      </c>
      <c r="B293">
        <v>237</v>
      </c>
      <c r="C293">
        <v>114622</v>
      </c>
      <c r="D293" t="s">
        <v>253</v>
      </c>
      <c r="E293" t="s">
        <v>889</v>
      </c>
      <c r="F293" t="s">
        <v>658</v>
      </c>
      <c r="G293" s="172">
        <v>25</v>
      </c>
      <c r="H293" s="172">
        <v>5</v>
      </c>
    </row>
    <row r="294" spans="1:8" customFormat="1" x14ac:dyDescent="0.2">
      <c r="A294" t="s">
        <v>1090</v>
      </c>
      <c r="B294">
        <v>322</v>
      </c>
      <c r="C294">
        <v>112130</v>
      </c>
      <c r="D294" t="s">
        <v>328</v>
      </c>
      <c r="E294" t="s">
        <v>949</v>
      </c>
      <c r="F294" t="s">
        <v>603</v>
      </c>
      <c r="G294" s="172">
        <v>35</v>
      </c>
      <c r="H294" s="172">
        <v>53</v>
      </c>
    </row>
    <row r="295" spans="1:8" customFormat="1" x14ac:dyDescent="0.2">
      <c r="A295" t="s">
        <v>1085</v>
      </c>
      <c r="B295">
        <v>218</v>
      </c>
      <c r="C295">
        <v>116285</v>
      </c>
      <c r="D295" t="s">
        <v>135</v>
      </c>
      <c r="E295" t="s">
        <v>968</v>
      </c>
      <c r="F295" t="s">
        <v>576</v>
      </c>
      <c r="G295" s="172">
        <v>30</v>
      </c>
      <c r="H295" s="172">
        <v>0</v>
      </c>
    </row>
    <row r="296" spans="1:8" customFormat="1" x14ac:dyDescent="0.2">
      <c r="A296" t="s">
        <v>1084</v>
      </c>
      <c r="B296">
        <v>3</v>
      </c>
      <c r="C296">
        <v>112737</v>
      </c>
      <c r="D296" t="s">
        <v>272</v>
      </c>
      <c r="E296" t="s">
        <v>1037</v>
      </c>
      <c r="F296" t="s">
        <v>461</v>
      </c>
      <c r="G296" s="172">
        <v>35</v>
      </c>
      <c r="H296" s="172">
        <v>0.39</v>
      </c>
    </row>
    <row r="297" spans="1:8" customFormat="1" x14ac:dyDescent="0.2">
      <c r="A297" t="s">
        <v>1097</v>
      </c>
      <c r="B297">
        <v>445</v>
      </c>
      <c r="C297">
        <v>112267</v>
      </c>
      <c r="D297" t="s">
        <v>352</v>
      </c>
      <c r="E297" t="s">
        <v>887</v>
      </c>
      <c r="F297" t="s">
        <v>465</v>
      </c>
      <c r="G297" s="172">
        <v>180</v>
      </c>
      <c r="H297" s="172">
        <v>15</v>
      </c>
    </row>
    <row r="298" spans="1:8" customFormat="1" x14ac:dyDescent="0.2">
      <c r="A298" t="s">
        <v>1088</v>
      </c>
      <c r="B298">
        <v>110</v>
      </c>
      <c r="C298">
        <v>117457</v>
      </c>
      <c r="D298" t="s">
        <v>74</v>
      </c>
      <c r="E298" t="s">
        <v>937</v>
      </c>
      <c r="F298" t="s">
        <v>616</v>
      </c>
      <c r="G298" s="172">
        <v>105</v>
      </c>
      <c r="H298" s="172">
        <v>10</v>
      </c>
    </row>
    <row r="299" spans="1:8" customFormat="1" x14ac:dyDescent="0.2">
      <c r="A299" t="s">
        <v>1094</v>
      </c>
      <c r="B299">
        <v>543</v>
      </c>
      <c r="C299">
        <v>114719</v>
      </c>
      <c r="D299" t="s">
        <v>727</v>
      </c>
      <c r="E299" t="s">
        <v>859</v>
      </c>
      <c r="F299" t="s">
        <v>659</v>
      </c>
      <c r="G299" s="172">
        <v>160</v>
      </c>
      <c r="H299" s="172">
        <v>20</v>
      </c>
    </row>
    <row r="300" spans="1:8" customFormat="1" x14ac:dyDescent="0.2">
      <c r="A300" t="s">
        <v>1086</v>
      </c>
      <c r="B300">
        <v>348</v>
      </c>
      <c r="C300">
        <v>116927</v>
      </c>
      <c r="D300" t="s">
        <v>110</v>
      </c>
      <c r="E300" t="s">
        <v>943</v>
      </c>
      <c r="F300" t="s">
        <v>611</v>
      </c>
      <c r="G300" s="172">
        <v>35</v>
      </c>
      <c r="H300" s="172">
        <v>0</v>
      </c>
    </row>
    <row r="301" spans="1:8" customFormat="1" x14ac:dyDescent="0.2">
      <c r="A301" t="s">
        <v>1088</v>
      </c>
      <c r="B301">
        <v>137</v>
      </c>
      <c r="C301">
        <v>117477</v>
      </c>
      <c r="D301" t="s">
        <v>76</v>
      </c>
      <c r="E301" t="s">
        <v>1027</v>
      </c>
      <c r="F301" t="s">
        <v>489</v>
      </c>
      <c r="G301" s="172">
        <v>15</v>
      </c>
      <c r="H301" s="172">
        <v>0</v>
      </c>
    </row>
    <row r="302" spans="1:8" customFormat="1" x14ac:dyDescent="0.2">
      <c r="A302" t="s">
        <v>1088</v>
      </c>
      <c r="B302">
        <v>24</v>
      </c>
      <c r="C302">
        <v>117493</v>
      </c>
      <c r="D302" t="s">
        <v>71</v>
      </c>
      <c r="E302" t="s">
        <v>935</v>
      </c>
      <c r="F302" t="s">
        <v>619</v>
      </c>
      <c r="G302" s="172">
        <v>25</v>
      </c>
      <c r="H302" s="172">
        <v>1.57</v>
      </c>
    </row>
    <row r="303" spans="1:8" customFormat="1" x14ac:dyDescent="0.2">
      <c r="A303" t="s">
        <v>1085</v>
      </c>
      <c r="B303">
        <v>408</v>
      </c>
      <c r="C303">
        <v>116298</v>
      </c>
      <c r="D303" t="s">
        <v>149</v>
      </c>
      <c r="E303" t="s">
        <v>976</v>
      </c>
      <c r="F303" t="s">
        <v>567</v>
      </c>
      <c r="G303" s="172">
        <v>30</v>
      </c>
      <c r="H303" s="172">
        <v>0</v>
      </c>
    </row>
    <row r="304" spans="1:8" customFormat="1" x14ac:dyDescent="0.2">
      <c r="A304" t="s">
        <v>1088</v>
      </c>
      <c r="B304">
        <v>20</v>
      </c>
      <c r="C304">
        <v>117507</v>
      </c>
      <c r="D304" t="s">
        <v>70</v>
      </c>
      <c r="E304" t="s">
        <v>917</v>
      </c>
      <c r="F304" t="s">
        <v>635</v>
      </c>
      <c r="G304" s="172">
        <v>25</v>
      </c>
      <c r="H304" s="172">
        <v>1.33</v>
      </c>
    </row>
    <row r="305" spans="1:8" customFormat="1" x14ac:dyDescent="0.2">
      <c r="A305" t="s">
        <v>1089</v>
      </c>
      <c r="B305">
        <v>468</v>
      </c>
      <c r="C305">
        <v>116311</v>
      </c>
      <c r="D305" t="s">
        <v>152</v>
      </c>
      <c r="E305" t="s">
        <v>903</v>
      </c>
      <c r="F305" t="s">
        <v>646</v>
      </c>
      <c r="G305" s="172">
        <v>25</v>
      </c>
      <c r="H305" s="172">
        <v>0</v>
      </c>
    </row>
    <row r="306" spans="1:8" customFormat="1" x14ac:dyDescent="0.2">
      <c r="A306" t="s">
        <v>1095</v>
      </c>
      <c r="B306">
        <v>281</v>
      </c>
      <c r="C306">
        <v>113434</v>
      </c>
      <c r="D306" t="s">
        <v>312</v>
      </c>
      <c r="E306" t="s">
        <v>902</v>
      </c>
      <c r="F306" t="s">
        <v>647</v>
      </c>
      <c r="G306" s="172">
        <v>60</v>
      </c>
      <c r="H306" s="172">
        <v>10</v>
      </c>
    </row>
    <row r="307" spans="1:8" customFormat="1" x14ac:dyDescent="0.2">
      <c r="A307" t="s">
        <v>1097</v>
      </c>
      <c r="B307">
        <v>58</v>
      </c>
      <c r="C307">
        <v>112419</v>
      </c>
      <c r="D307" t="s">
        <v>1108</v>
      </c>
      <c r="E307" t="s">
        <v>823</v>
      </c>
      <c r="F307" t="s">
        <v>343</v>
      </c>
      <c r="G307" s="172">
        <v>30</v>
      </c>
      <c r="H307" s="172">
        <v>2.4700000000000002</v>
      </c>
    </row>
    <row r="308" spans="1:8" customFormat="1" x14ac:dyDescent="0.2">
      <c r="A308" t="s">
        <v>1084</v>
      </c>
      <c r="B308">
        <v>303</v>
      </c>
      <c r="C308">
        <v>112751</v>
      </c>
      <c r="D308" t="s">
        <v>293</v>
      </c>
      <c r="E308" t="s">
        <v>822</v>
      </c>
      <c r="F308" t="s">
        <v>574</v>
      </c>
      <c r="G308" s="172">
        <v>230</v>
      </c>
      <c r="H308" s="172">
        <v>35</v>
      </c>
    </row>
    <row r="309" spans="1:8" customFormat="1" x14ac:dyDescent="0.2">
      <c r="A309" t="s">
        <v>1095</v>
      </c>
      <c r="B309">
        <v>43</v>
      </c>
      <c r="C309">
        <v>113472</v>
      </c>
      <c r="D309" t="s">
        <v>304</v>
      </c>
      <c r="E309" t="s">
        <v>816</v>
      </c>
      <c r="F309" t="s">
        <v>623</v>
      </c>
      <c r="G309" s="172">
        <v>140</v>
      </c>
      <c r="H309" s="172">
        <v>5</v>
      </c>
    </row>
    <row r="310" spans="1:8" customFormat="1" x14ac:dyDescent="0.2">
      <c r="A310" t="s">
        <v>1099</v>
      </c>
      <c r="B310">
        <v>256</v>
      </c>
      <c r="C310">
        <v>112787</v>
      </c>
      <c r="D310" t="s">
        <v>287</v>
      </c>
      <c r="E310" t="s">
        <v>807</v>
      </c>
      <c r="F310" t="s">
        <v>522</v>
      </c>
      <c r="G310" s="172">
        <v>220</v>
      </c>
      <c r="H310" s="172">
        <v>0</v>
      </c>
    </row>
    <row r="311" spans="1:8" customFormat="1" x14ac:dyDescent="0.2">
      <c r="A311" t="s">
        <v>1088</v>
      </c>
      <c r="B311">
        <v>197</v>
      </c>
      <c r="C311">
        <v>117561</v>
      </c>
      <c r="D311" t="s">
        <v>77</v>
      </c>
      <c r="E311" t="s">
        <v>813</v>
      </c>
      <c r="F311" t="s">
        <v>570</v>
      </c>
      <c r="G311" s="172">
        <v>190</v>
      </c>
      <c r="H311" s="172">
        <v>20</v>
      </c>
    </row>
    <row r="312" spans="1:8" customFormat="1" x14ac:dyDescent="0.2">
      <c r="A312" t="s">
        <v>1097</v>
      </c>
      <c r="B312">
        <v>45</v>
      </c>
      <c r="C312">
        <v>111720</v>
      </c>
      <c r="D312" t="s">
        <v>341</v>
      </c>
      <c r="E312" t="s">
        <v>956</v>
      </c>
      <c r="F312" t="s">
        <v>594</v>
      </c>
      <c r="G312" s="172">
        <v>95</v>
      </c>
      <c r="H312" s="172">
        <v>5</v>
      </c>
    </row>
    <row r="313" spans="1:8" customFormat="1" x14ac:dyDescent="0.2">
      <c r="A313" t="s">
        <v>1104</v>
      </c>
      <c r="B313">
        <v>153</v>
      </c>
      <c r="C313">
        <v>114822</v>
      </c>
      <c r="D313" t="s">
        <v>251</v>
      </c>
      <c r="E313" t="s">
        <v>802</v>
      </c>
      <c r="F313" t="s">
        <v>552</v>
      </c>
      <c r="G313" s="172">
        <v>190</v>
      </c>
      <c r="H313" s="172">
        <v>30</v>
      </c>
    </row>
    <row r="314" spans="1:8" customFormat="1" x14ac:dyDescent="0.2">
      <c r="A314" t="s">
        <v>1097</v>
      </c>
      <c r="B314">
        <v>500</v>
      </c>
      <c r="C314">
        <v>112212</v>
      </c>
      <c r="D314" t="s">
        <v>762</v>
      </c>
      <c r="E314" t="s">
        <v>1009</v>
      </c>
      <c r="F314" t="s">
        <v>520</v>
      </c>
      <c r="G314" s="172">
        <v>80</v>
      </c>
      <c r="H314" s="172">
        <v>10</v>
      </c>
    </row>
    <row r="315" spans="1:8" customFormat="1" x14ac:dyDescent="0.2">
      <c r="A315" t="s">
        <v>1086</v>
      </c>
      <c r="B315">
        <v>167</v>
      </c>
      <c r="C315">
        <v>117218</v>
      </c>
      <c r="D315" t="s">
        <v>101</v>
      </c>
      <c r="E315" t="s">
        <v>930</v>
      </c>
      <c r="F315" t="s">
        <v>625</v>
      </c>
      <c r="G315" s="172">
        <v>50</v>
      </c>
      <c r="H315" s="172">
        <v>0</v>
      </c>
    </row>
    <row r="316" spans="1:8" customFormat="1" x14ac:dyDescent="0.2">
      <c r="A316" t="s">
        <v>1097</v>
      </c>
      <c r="B316">
        <v>18</v>
      </c>
      <c r="C316">
        <v>112224</v>
      </c>
      <c r="D316" t="s">
        <v>339</v>
      </c>
      <c r="E316" t="s">
        <v>871</v>
      </c>
      <c r="F316" t="s">
        <v>671</v>
      </c>
      <c r="G316" s="172">
        <v>45</v>
      </c>
      <c r="H316" s="172">
        <v>2.5</v>
      </c>
    </row>
    <row r="317" spans="1:8" customFormat="1" x14ac:dyDescent="0.2">
      <c r="A317" t="s">
        <v>1095</v>
      </c>
      <c r="B317">
        <v>104</v>
      </c>
      <c r="C317">
        <v>113528</v>
      </c>
      <c r="D317" t="s">
        <v>307</v>
      </c>
      <c r="E317" t="s">
        <v>836</v>
      </c>
      <c r="F317" t="s">
        <v>604</v>
      </c>
      <c r="G317" s="172">
        <v>125</v>
      </c>
      <c r="H317" s="172">
        <v>0</v>
      </c>
    </row>
    <row r="318" spans="1:8" customFormat="1" x14ac:dyDescent="0.2">
      <c r="A318" t="s">
        <v>1103</v>
      </c>
      <c r="B318">
        <v>461</v>
      </c>
      <c r="C318">
        <v>115013</v>
      </c>
      <c r="D318" t="s">
        <v>216</v>
      </c>
      <c r="E318" t="s">
        <v>891</v>
      </c>
      <c r="F318" t="s">
        <v>455</v>
      </c>
      <c r="G318" s="172">
        <v>165</v>
      </c>
      <c r="H318" s="172">
        <v>10</v>
      </c>
    </row>
    <row r="319" spans="1:8" customFormat="1" x14ac:dyDescent="0.2">
      <c r="A319" t="s">
        <v>1101</v>
      </c>
      <c r="B319">
        <v>75</v>
      </c>
      <c r="C319">
        <v>114940</v>
      </c>
      <c r="D319" t="s">
        <v>203</v>
      </c>
      <c r="E319" t="s">
        <v>1008</v>
      </c>
      <c r="F319" t="s">
        <v>521</v>
      </c>
      <c r="G319" s="172">
        <v>210</v>
      </c>
      <c r="H319" s="172">
        <v>30</v>
      </c>
    </row>
    <row r="320" spans="1:8" customFormat="1" x14ac:dyDescent="0.2">
      <c r="A320" t="s">
        <v>1086</v>
      </c>
      <c r="B320">
        <v>8</v>
      </c>
      <c r="C320">
        <v>117231</v>
      </c>
      <c r="D320" t="s">
        <v>95</v>
      </c>
      <c r="E320" t="s">
        <v>983</v>
      </c>
      <c r="F320" t="s">
        <v>559</v>
      </c>
      <c r="G320" s="172">
        <v>30</v>
      </c>
      <c r="H320" s="172">
        <v>0</v>
      </c>
    </row>
    <row r="321" spans="1:8" customFormat="1" x14ac:dyDescent="0.2">
      <c r="A321" t="s">
        <v>1099</v>
      </c>
      <c r="B321">
        <v>94</v>
      </c>
      <c r="C321">
        <v>113549</v>
      </c>
      <c r="D321" t="s">
        <v>266</v>
      </c>
      <c r="E321" t="s">
        <v>962</v>
      </c>
      <c r="F321" t="s">
        <v>583</v>
      </c>
      <c r="G321" s="172">
        <v>330</v>
      </c>
      <c r="H321" s="172">
        <v>35</v>
      </c>
    </row>
    <row r="322" spans="1:8" customFormat="1" x14ac:dyDescent="0.2">
      <c r="A322" t="s">
        <v>1086</v>
      </c>
      <c r="B322">
        <v>64</v>
      </c>
      <c r="C322">
        <v>116937</v>
      </c>
      <c r="D322" t="s">
        <v>1109</v>
      </c>
      <c r="E322" t="s">
        <v>1002</v>
      </c>
      <c r="F322" t="s">
        <v>527</v>
      </c>
      <c r="G322" s="172">
        <v>35</v>
      </c>
      <c r="H322" s="172">
        <v>0</v>
      </c>
    </row>
    <row r="323" spans="1:8" customFormat="1" x14ac:dyDescent="0.2">
      <c r="A323" t="s">
        <v>1100</v>
      </c>
      <c r="B323">
        <v>383</v>
      </c>
      <c r="C323">
        <v>115165</v>
      </c>
      <c r="D323" t="s">
        <v>258</v>
      </c>
      <c r="E323" t="s">
        <v>979</v>
      </c>
      <c r="F323" t="s">
        <v>564</v>
      </c>
      <c r="G323" s="172">
        <v>110</v>
      </c>
      <c r="H323" s="172">
        <v>20</v>
      </c>
    </row>
    <row r="324" spans="1:8" customFormat="1" x14ac:dyDescent="0.2">
      <c r="A324" t="s">
        <v>1088</v>
      </c>
      <c r="B324">
        <v>488</v>
      </c>
      <c r="C324">
        <v>117616</v>
      </c>
      <c r="D324" t="s">
        <v>93</v>
      </c>
      <c r="E324" t="s">
        <v>869</v>
      </c>
      <c r="F324" t="s">
        <v>673</v>
      </c>
      <c r="G324" s="172">
        <v>65</v>
      </c>
      <c r="H324" s="172">
        <v>5</v>
      </c>
    </row>
    <row r="325" spans="1:8" customFormat="1" x14ac:dyDescent="0.2">
      <c r="A325" t="s">
        <v>1088</v>
      </c>
      <c r="B325">
        <v>299</v>
      </c>
      <c r="C325">
        <v>117636</v>
      </c>
      <c r="D325" t="s">
        <v>88</v>
      </c>
      <c r="E325" t="s">
        <v>973</v>
      </c>
      <c r="F325" t="s">
        <v>571</v>
      </c>
      <c r="G325" s="172">
        <v>35</v>
      </c>
      <c r="H325" s="172">
        <v>2</v>
      </c>
    </row>
    <row r="326" spans="1:8" customFormat="1" x14ac:dyDescent="0.2">
      <c r="A326" t="s">
        <v>1096</v>
      </c>
      <c r="B326">
        <v>128</v>
      </c>
      <c r="C326">
        <v>111732</v>
      </c>
      <c r="D326" t="s">
        <v>323</v>
      </c>
      <c r="E326" t="s">
        <v>1011</v>
      </c>
      <c r="F326" t="s">
        <v>518</v>
      </c>
      <c r="G326" s="172">
        <v>225</v>
      </c>
      <c r="H326" s="172">
        <v>25</v>
      </c>
    </row>
    <row r="327" spans="1:8" customFormat="1" x14ac:dyDescent="0.2">
      <c r="A327" t="s">
        <v>1103</v>
      </c>
      <c r="B327">
        <v>470</v>
      </c>
      <c r="C327">
        <v>115031</v>
      </c>
      <c r="D327" t="s">
        <v>219</v>
      </c>
      <c r="E327" t="s">
        <v>891</v>
      </c>
      <c r="F327" t="s">
        <v>455</v>
      </c>
      <c r="G327" s="172">
        <v>165</v>
      </c>
      <c r="H327" s="172">
        <v>10</v>
      </c>
    </row>
    <row r="328" spans="1:8" customFormat="1" x14ac:dyDescent="0.2">
      <c r="A328" t="s">
        <v>1103</v>
      </c>
      <c r="B328">
        <v>467</v>
      </c>
      <c r="C328">
        <v>115051</v>
      </c>
      <c r="D328" t="s">
        <v>218</v>
      </c>
      <c r="E328" t="s">
        <v>891</v>
      </c>
      <c r="F328" t="s">
        <v>455</v>
      </c>
      <c r="G328" s="172">
        <v>75</v>
      </c>
      <c r="H328" s="172">
        <v>5</v>
      </c>
    </row>
    <row r="329" spans="1:8" customFormat="1" x14ac:dyDescent="0.2">
      <c r="A329" t="s">
        <v>1101</v>
      </c>
      <c r="B329">
        <v>473</v>
      </c>
      <c r="C329">
        <v>115189</v>
      </c>
      <c r="D329" t="s">
        <v>221</v>
      </c>
      <c r="E329" t="s">
        <v>868</v>
      </c>
      <c r="F329" t="s">
        <v>674</v>
      </c>
      <c r="G329" s="172">
        <v>45</v>
      </c>
      <c r="H329" s="172">
        <v>0</v>
      </c>
    </row>
    <row r="330" spans="1:8" customFormat="1" x14ac:dyDescent="0.2">
      <c r="A330" t="s">
        <v>1085</v>
      </c>
      <c r="B330">
        <v>129</v>
      </c>
      <c r="C330">
        <v>116381</v>
      </c>
      <c r="D330" t="s">
        <v>134</v>
      </c>
      <c r="E330" t="s">
        <v>815</v>
      </c>
      <c r="F330" t="s">
        <v>534</v>
      </c>
      <c r="G330" s="172">
        <v>50</v>
      </c>
      <c r="H330" s="172">
        <v>5</v>
      </c>
    </row>
    <row r="331" spans="1:8" customFormat="1" x14ac:dyDescent="0.2">
      <c r="A331" t="s">
        <v>1099</v>
      </c>
      <c r="B331">
        <v>141</v>
      </c>
      <c r="C331">
        <v>113614</v>
      </c>
      <c r="D331" t="s">
        <v>269</v>
      </c>
      <c r="E331" t="s">
        <v>1024</v>
      </c>
      <c r="F331" t="s">
        <v>498</v>
      </c>
      <c r="G331" s="172">
        <v>150</v>
      </c>
      <c r="H331" s="172">
        <v>10</v>
      </c>
    </row>
    <row r="332" spans="1:8" customFormat="1" x14ac:dyDescent="0.2">
      <c r="A332" t="s">
        <v>1095</v>
      </c>
      <c r="B332">
        <v>98</v>
      </c>
      <c r="C332">
        <v>113601</v>
      </c>
      <c r="D332" t="s">
        <v>306</v>
      </c>
      <c r="E332" t="s">
        <v>1022</v>
      </c>
      <c r="F332" t="s">
        <v>501</v>
      </c>
      <c r="G332" s="172">
        <v>55</v>
      </c>
      <c r="H332" s="172">
        <v>0</v>
      </c>
    </row>
    <row r="333" spans="1:8" customFormat="1" x14ac:dyDescent="0.2">
      <c r="A333" t="s">
        <v>1097</v>
      </c>
      <c r="B333">
        <v>447</v>
      </c>
      <c r="C333">
        <v>112289</v>
      </c>
      <c r="D333" t="s">
        <v>353</v>
      </c>
      <c r="E333" t="s">
        <v>887</v>
      </c>
      <c r="F333" t="s">
        <v>465</v>
      </c>
      <c r="G333" s="172">
        <v>210</v>
      </c>
      <c r="H333" s="172">
        <v>15</v>
      </c>
    </row>
    <row r="334" spans="1:8" customFormat="1" x14ac:dyDescent="0.2">
      <c r="A334" t="s">
        <v>1088</v>
      </c>
      <c r="B334">
        <v>99</v>
      </c>
      <c r="C334">
        <v>117649</v>
      </c>
      <c r="D334" t="s">
        <v>72</v>
      </c>
      <c r="E334" t="s">
        <v>934</v>
      </c>
      <c r="F334" t="s">
        <v>620</v>
      </c>
      <c r="G334" s="172">
        <v>135</v>
      </c>
      <c r="H334" s="172">
        <v>15</v>
      </c>
    </row>
    <row r="335" spans="1:8" customFormat="1" x14ac:dyDescent="0.2">
      <c r="A335" t="s">
        <v>1088</v>
      </c>
      <c r="B335">
        <v>359</v>
      </c>
      <c r="C335">
        <v>117697</v>
      </c>
      <c r="D335" t="s">
        <v>139</v>
      </c>
      <c r="E335" t="s">
        <v>812</v>
      </c>
      <c r="F335" t="s">
        <v>462</v>
      </c>
      <c r="G335" s="172">
        <v>130</v>
      </c>
      <c r="H335" s="172">
        <v>10</v>
      </c>
    </row>
    <row r="336" spans="1:8" customFormat="1" x14ac:dyDescent="0.2">
      <c r="A336" t="s">
        <v>1084</v>
      </c>
      <c r="B336">
        <v>203</v>
      </c>
      <c r="C336">
        <v>112925</v>
      </c>
      <c r="D336" t="s">
        <v>763</v>
      </c>
      <c r="E336" t="s">
        <v>817</v>
      </c>
      <c r="F336" t="s">
        <v>656</v>
      </c>
      <c r="G336" s="172">
        <v>70</v>
      </c>
      <c r="H336" s="172">
        <v>0</v>
      </c>
    </row>
    <row r="337" spans="1:8" customFormat="1" x14ac:dyDescent="0.2">
      <c r="A337" t="s">
        <v>1094</v>
      </c>
      <c r="B337">
        <v>200</v>
      </c>
      <c r="C337">
        <v>115222</v>
      </c>
      <c r="D337" t="s">
        <v>1110</v>
      </c>
      <c r="E337" t="s">
        <v>957</v>
      </c>
      <c r="F337" t="s">
        <v>591</v>
      </c>
      <c r="G337" s="172">
        <v>20</v>
      </c>
      <c r="H337" s="172">
        <v>5</v>
      </c>
    </row>
    <row r="338" spans="1:8" customFormat="1" x14ac:dyDescent="0.2">
      <c r="A338" t="s">
        <v>1104</v>
      </c>
      <c r="B338">
        <v>410</v>
      </c>
      <c r="C338">
        <v>115235</v>
      </c>
      <c r="D338" t="s">
        <v>260</v>
      </c>
      <c r="E338" t="s">
        <v>951</v>
      </c>
      <c r="F338" t="s">
        <v>599</v>
      </c>
      <c r="G338" s="172">
        <v>125</v>
      </c>
      <c r="H338" s="172">
        <v>10</v>
      </c>
    </row>
    <row r="339" spans="1:8" customFormat="1" x14ac:dyDescent="0.2">
      <c r="A339" t="s">
        <v>1087</v>
      </c>
      <c r="B339">
        <v>161</v>
      </c>
      <c r="C339">
        <v>115617</v>
      </c>
      <c r="D339" t="s">
        <v>229</v>
      </c>
      <c r="E339" t="s">
        <v>865</v>
      </c>
      <c r="F339" t="s">
        <v>486</v>
      </c>
      <c r="G339" s="172">
        <v>118</v>
      </c>
      <c r="H339" s="172">
        <v>20</v>
      </c>
    </row>
    <row r="340" spans="1:8" customFormat="1" x14ac:dyDescent="0.2">
      <c r="A340" t="s">
        <v>1100</v>
      </c>
      <c r="B340">
        <v>77</v>
      </c>
      <c r="C340">
        <v>115307</v>
      </c>
      <c r="D340" t="s">
        <v>247</v>
      </c>
      <c r="E340" t="s">
        <v>922</v>
      </c>
      <c r="F340" t="s">
        <v>631</v>
      </c>
      <c r="G340" s="172">
        <v>90</v>
      </c>
      <c r="H340" s="172">
        <v>15</v>
      </c>
    </row>
    <row r="341" spans="1:8" customFormat="1" x14ac:dyDescent="0.2">
      <c r="A341" t="s">
        <v>1104</v>
      </c>
      <c r="B341">
        <v>385</v>
      </c>
      <c r="C341">
        <v>115331</v>
      </c>
      <c r="D341" t="s">
        <v>259</v>
      </c>
      <c r="E341" t="s">
        <v>853</v>
      </c>
      <c r="F341" t="s">
        <v>686</v>
      </c>
      <c r="G341" s="172">
        <v>330</v>
      </c>
      <c r="H341" s="172">
        <v>35</v>
      </c>
    </row>
    <row r="342" spans="1:8" customFormat="1" x14ac:dyDescent="0.2">
      <c r="A342" t="s">
        <v>1097</v>
      </c>
      <c r="B342">
        <v>335</v>
      </c>
      <c r="C342">
        <v>111777</v>
      </c>
      <c r="D342" t="s">
        <v>764</v>
      </c>
      <c r="E342" t="s">
        <v>838</v>
      </c>
      <c r="F342" t="s">
        <v>494</v>
      </c>
      <c r="G342" s="172">
        <v>45</v>
      </c>
      <c r="H342" s="172">
        <v>5</v>
      </c>
    </row>
    <row r="343" spans="1:8" customFormat="1" x14ac:dyDescent="0.2">
      <c r="A343" t="s">
        <v>1097</v>
      </c>
      <c r="B343">
        <v>339</v>
      </c>
      <c r="C343">
        <v>111888</v>
      </c>
      <c r="D343" t="s">
        <v>765</v>
      </c>
      <c r="E343" t="s">
        <v>838</v>
      </c>
      <c r="F343" t="s">
        <v>697</v>
      </c>
      <c r="G343" s="172">
        <v>120</v>
      </c>
      <c r="H343" s="172">
        <v>10</v>
      </c>
    </row>
    <row r="344" spans="1:8" customFormat="1" x14ac:dyDescent="0.2">
      <c r="A344" t="s">
        <v>1097</v>
      </c>
      <c r="B344">
        <v>337</v>
      </c>
      <c r="C344">
        <v>111790</v>
      </c>
      <c r="D344" t="s">
        <v>766</v>
      </c>
      <c r="E344" t="s">
        <v>838</v>
      </c>
      <c r="F344" t="s">
        <v>494</v>
      </c>
      <c r="G344" s="172">
        <v>90</v>
      </c>
      <c r="H344" s="172">
        <v>10</v>
      </c>
    </row>
    <row r="345" spans="1:8" customFormat="1" x14ac:dyDescent="0.2">
      <c r="A345" t="s">
        <v>1084</v>
      </c>
      <c r="B345">
        <v>48</v>
      </c>
      <c r="C345">
        <v>112954</v>
      </c>
      <c r="D345" t="s">
        <v>275</v>
      </c>
      <c r="E345" t="s">
        <v>926</v>
      </c>
      <c r="F345" t="s">
        <v>539</v>
      </c>
      <c r="G345" s="172">
        <v>230</v>
      </c>
      <c r="H345" s="172">
        <v>20</v>
      </c>
    </row>
    <row r="346" spans="1:8" customFormat="1" x14ac:dyDescent="0.2">
      <c r="A346" t="s">
        <v>1101</v>
      </c>
      <c r="B346">
        <v>89</v>
      </c>
      <c r="C346">
        <v>115467</v>
      </c>
      <c r="D346" t="s">
        <v>204</v>
      </c>
      <c r="E346" t="s">
        <v>866</v>
      </c>
      <c r="F346" t="s">
        <v>676</v>
      </c>
      <c r="G346" s="172">
        <v>25</v>
      </c>
      <c r="H346" s="172">
        <v>0</v>
      </c>
    </row>
    <row r="347" spans="1:8" customFormat="1" x14ac:dyDescent="0.2">
      <c r="A347" t="s">
        <v>1103</v>
      </c>
      <c r="B347">
        <v>391</v>
      </c>
      <c r="C347">
        <v>115484</v>
      </c>
      <c r="D347" t="s">
        <v>176</v>
      </c>
      <c r="E347" t="s">
        <v>994</v>
      </c>
      <c r="F347" t="s">
        <v>545</v>
      </c>
      <c r="G347" s="172">
        <v>30</v>
      </c>
      <c r="H347" s="172">
        <v>0</v>
      </c>
    </row>
    <row r="348" spans="1:8" customFormat="1" x14ac:dyDescent="0.2">
      <c r="A348" t="s">
        <v>1095</v>
      </c>
      <c r="B348">
        <v>7</v>
      </c>
      <c r="C348">
        <v>113636</v>
      </c>
      <c r="D348" t="s">
        <v>303</v>
      </c>
      <c r="E348" t="s">
        <v>879</v>
      </c>
      <c r="F348" t="s">
        <v>662</v>
      </c>
      <c r="G348" s="172">
        <v>120</v>
      </c>
      <c r="H348" s="172">
        <v>20</v>
      </c>
    </row>
    <row r="349" spans="1:8" customFormat="1" x14ac:dyDescent="0.2">
      <c r="A349" t="s">
        <v>1094</v>
      </c>
      <c r="B349">
        <v>278</v>
      </c>
      <c r="C349">
        <v>115549</v>
      </c>
      <c r="D349" t="s">
        <v>719</v>
      </c>
      <c r="E349" t="s">
        <v>870</v>
      </c>
      <c r="F349" t="s">
        <v>672</v>
      </c>
      <c r="G349" s="172">
        <v>35</v>
      </c>
      <c r="H349" s="172">
        <v>5</v>
      </c>
    </row>
    <row r="350" spans="1:8" customFormat="1" x14ac:dyDescent="0.2">
      <c r="A350" t="s">
        <v>1086</v>
      </c>
      <c r="B350">
        <v>11</v>
      </c>
      <c r="C350">
        <v>117239</v>
      </c>
      <c r="D350" t="s">
        <v>767</v>
      </c>
      <c r="E350" t="s">
        <v>999</v>
      </c>
      <c r="F350" t="s">
        <v>532</v>
      </c>
      <c r="G350" s="172">
        <v>25</v>
      </c>
      <c r="H350" s="172">
        <v>0</v>
      </c>
    </row>
    <row r="351" spans="1:8" customFormat="1" x14ac:dyDescent="0.2">
      <c r="A351" t="s">
        <v>1096</v>
      </c>
      <c r="B351">
        <v>373</v>
      </c>
      <c r="C351">
        <v>111815</v>
      </c>
      <c r="D351" t="s">
        <v>430</v>
      </c>
      <c r="E351" t="s">
        <v>1013</v>
      </c>
      <c r="F351" t="s">
        <v>515</v>
      </c>
      <c r="G351" s="172">
        <v>250</v>
      </c>
      <c r="H351" s="172">
        <v>25</v>
      </c>
    </row>
    <row r="352" spans="1:8" customFormat="1" x14ac:dyDescent="0.2">
      <c r="A352" t="s">
        <v>1096</v>
      </c>
      <c r="B352">
        <v>452</v>
      </c>
      <c r="C352">
        <v>111912</v>
      </c>
      <c r="D352" t="s">
        <v>373</v>
      </c>
      <c r="E352" t="s">
        <v>991</v>
      </c>
      <c r="F352" t="s">
        <v>548</v>
      </c>
      <c r="G352" s="172">
        <v>60</v>
      </c>
      <c r="H352" s="172">
        <v>5</v>
      </c>
    </row>
    <row r="353" spans="1:8" customFormat="1" x14ac:dyDescent="0.2">
      <c r="A353" t="s">
        <v>1095</v>
      </c>
      <c r="B353">
        <v>318</v>
      </c>
      <c r="C353">
        <v>113761</v>
      </c>
      <c r="D353" t="s">
        <v>313</v>
      </c>
      <c r="E353" t="s">
        <v>828</v>
      </c>
      <c r="F353" t="s">
        <v>715</v>
      </c>
      <c r="G353" s="172">
        <v>119</v>
      </c>
      <c r="H353" s="172">
        <v>15</v>
      </c>
    </row>
    <row r="354" spans="1:8" customFormat="1" x14ac:dyDescent="0.2">
      <c r="A354" t="s">
        <v>1101</v>
      </c>
      <c r="B354">
        <v>206</v>
      </c>
      <c r="C354">
        <v>114687</v>
      </c>
      <c r="D354" t="s">
        <v>169</v>
      </c>
      <c r="E354" t="s">
        <v>1000</v>
      </c>
      <c r="F354" t="s">
        <v>530</v>
      </c>
      <c r="G354" s="172">
        <v>100</v>
      </c>
      <c r="H354" s="172">
        <v>10</v>
      </c>
    </row>
    <row r="355" spans="1:8" customFormat="1" x14ac:dyDescent="0.2">
      <c r="A355" t="s">
        <v>1094</v>
      </c>
      <c r="B355">
        <v>28</v>
      </c>
      <c r="C355">
        <v>116206</v>
      </c>
      <c r="D355" t="s">
        <v>424</v>
      </c>
      <c r="E355" t="s">
        <v>1001</v>
      </c>
      <c r="F355" t="s">
        <v>528</v>
      </c>
      <c r="G355" s="172">
        <v>70</v>
      </c>
      <c r="H355" s="172">
        <v>5</v>
      </c>
    </row>
    <row r="356" spans="1:8" customFormat="1" x14ac:dyDescent="0.2">
      <c r="A356" t="s">
        <v>1086</v>
      </c>
      <c r="B356">
        <v>78</v>
      </c>
      <c r="C356">
        <v>116419</v>
      </c>
      <c r="D356" t="s">
        <v>96</v>
      </c>
      <c r="E356" t="s">
        <v>1026</v>
      </c>
      <c r="F356" t="s">
        <v>491</v>
      </c>
      <c r="G356" s="172">
        <v>40</v>
      </c>
      <c r="H356" s="172">
        <v>0</v>
      </c>
    </row>
    <row r="357" spans="1:8" customFormat="1" x14ac:dyDescent="0.2">
      <c r="A357" t="s">
        <v>1101</v>
      </c>
      <c r="B357">
        <v>156</v>
      </c>
      <c r="C357">
        <v>115682</v>
      </c>
      <c r="D357" t="s">
        <v>421</v>
      </c>
      <c r="E357" t="s">
        <v>800</v>
      </c>
      <c r="F357" t="s">
        <v>516</v>
      </c>
      <c r="G357" s="172">
        <v>150</v>
      </c>
      <c r="H357" s="172">
        <v>0</v>
      </c>
    </row>
    <row r="358" spans="1:8" customFormat="1" x14ac:dyDescent="0.2">
      <c r="A358" t="s">
        <v>1088</v>
      </c>
      <c r="B358">
        <v>327</v>
      </c>
      <c r="C358">
        <v>117717</v>
      </c>
      <c r="D358" t="s">
        <v>90</v>
      </c>
      <c r="E358" t="s">
        <v>940</v>
      </c>
      <c r="F358" t="s">
        <v>613</v>
      </c>
      <c r="G358" s="172">
        <v>85</v>
      </c>
      <c r="H358" s="172">
        <v>10</v>
      </c>
    </row>
    <row r="359" spans="1:8" customFormat="1" x14ac:dyDescent="0.2">
      <c r="A359" t="s">
        <v>1084</v>
      </c>
      <c r="B359">
        <v>487</v>
      </c>
      <c r="C359">
        <v>113003</v>
      </c>
      <c r="D359" t="s">
        <v>298</v>
      </c>
      <c r="E359" t="s">
        <v>803</v>
      </c>
      <c r="F359" t="s">
        <v>606</v>
      </c>
      <c r="G359" s="172">
        <v>170</v>
      </c>
      <c r="H359" s="172">
        <v>0</v>
      </c>
    </row>
    <row r="360" spans="1:8" customFormat="1" x14ac:dyDescent="0.2">
      <c r="A360" t="s">
        <v>1099</v>
      </c>
      <c r="B360">
        <v>2</v>
      </c>
      <c r="C360">
        <v>113659</v>
      </c>
      <c r="D360" t="s">
        <v>264</v>
      </c>
      <c r="E360" t="s">
        <v>1031</v>
      </c>
      <c r="F360" t="s">
        <v>480</v>
      </c>
      <c r="G360" s="172">
        <v>40</v>
      </c>
      <c r="H360" s="172">
        <v>5</v>
      </c>
    </row>
    <row r="361" spans="1:8" customFormat="1" x14ac:dyDescent="0.2">
      <c r="A361" t="s">
        <v>1101</v>
      </c>
      <c r="B361">
        <v>166</v>
      </c>
      <c r="C361">
        <v>115717</v>
      </c>
      <c r="D361" t="s">
        <v>168</v>
      </c>
      <c r="E361" t="s">
        <v>929</v>
      </c>
      <c r="F361" t="s">
        <v>626</v>
      </c>
      <c r="G361" s="172">
        <v>40</v>
      </c>
      <c r="H361" s="172">
        <v>6</v>
      </c>
    </row>
    <row r="362" spans="1:8" customFormat="1" x14ac:dyDescent="0.2">
      <c r="A362" t="s">
        <v>1087</v>
      </c>
      <c r="B362">
        <v>162</v>
      </c>
      <c r="C362">
        <v>115638</v>
      </c>
      <c r="D362" t="s">
        <v>230</v>
      </c>
      <c r="E362" t="s">
        <v>865</v>
      </c>
      <c r="F362" t="s">
        <v>486</v>
      </c>
      <c r="G362" s="172">
        <v>140</v>
      </c>
      <c r="H362" s="172">
        <v>20</v>
      </c>
    </row>
    <row r="363" spans="1:8" customFormat="1" x14ac:dyDescent="0.2">
      <c r="A363" t="s">
        <v>1103</v>
      </c>
      <c r="B363">
        <v>462</v>
      </c>
      <c r="C363">
        <v>115063</v>
      </c>
      <c r="D363" t="s">
        <v>217</v>
      </c>
      <c r="E363" t="s">
        <v>891</v>
      </c>
      <c r="F363" t="s">
        <v>455</v>
      </c>
      <c r="G363" s="172">
        <v>170</v>
      </c>
      <c r="H363" s="172">
        <v>10</v>
      </c>
    </row>
    <row r="364" spans="1:8" customFormat="1" x14ac:dyDescent="0.2">
      <c r="A364" t="s">
        <v>1096</v>
      </c>
      <c r="B364">
        <v>184</v>
      </c>
      <c r="C364">
        <v>112534</v>
      </c>
      <c r="D364" t="s">
        <v>366</v>
      </c>
      <c r="E364" t="s">
        <v>808</v>
      </c>
      <c r="F364" t="s">
        <v>496</v>
      </c>
      <c r="G364" s="172">
        <v>150</v>
      </c>
      <c r="H364" s="172">
        <v>10</v>
      </c>
    </row>
    <row r="365" spans="1:8" customFormat="1" x14ac:dyDescent="0.2">
      <c r="A365" t="s">
        <v>1085</v>
      </c>
      <c r="B365">
        <v>458</v>
      </c>
      <c r="C365">
        <v>116492</v>
      </c>
      <c r="D365" t="s">
        <v>151</v>
      </c>
      <c r="E365" t="s">
        <v>1033</v>
      </c>
      <c r="F365" t="s">
        <v>473</v>
      </c>
      <c r="G365" s="172">
        <v>60</v>
      </c>
      <c r="H365" s="172">
        <v>0</v>
      </c>
    </row>
    <row r="366" spans="1:8" customFormat="1" x14ac:dyDescent="0.2">
      <c r="A366" t="s">
        <v>1099</v>
      </c>
      <c r="B366">
        <v>61</v>
      </c>
      <c r="C366">
        <v>113833</v>
      </c>
      <c r="D366" t="s">
        <v>1111</v>
      </c>
      <c r="E366" t="s">
        <v>834</v>
      </c>
      <c r="F366" t="s">
        <v>596</v>
      </c>
      <c r="G366" s="172">
        <v>125</v>
      </c>
      <c r="H366" s="172">
        <v>15</v>
      </c>
    </row>
    <row r="367" spans="1:8" customFormat="1" x14ac:dyDescent="0.2">
      <c r="A367" t="s">
        <v>1103</v>
      </c>
      <c r="B367">
        <v>471</v>
      </c>
      <c r="C367">
        <v>115075</v>
      </c>
      <c r="D367" t="s">
        <v>220</v>
      </c>
      <c r="E367" t="s">
        <v>891</v>
      </c>
      <c r="F367" t="s">
        <v>455</v>
      </c>
      <c r="G367" s="172">
        <v>185</v>
      </c>
      <c r="H367" s="172">
        <v>5</v>
      </c>
    </row>
    <row r="368" spans="1:8" customFormat="1" x14ac:dyDescent="0.2">
      <c r="A368" t="s">
        <v>1097</v>
      </c>
      <c r="B368">
        <v>448</v>
      </c>
      <c r="C368">
        <v>112312</v>
      </c>
      <c r="D368" t="s">
        <v>354</v>
      </c>
      <c r="E368" t="s">
        <v>887</v>
      </c>
      <c r="F368" t="s">
        <v>465</v>
      </c>
      <c r="G368" s="172">
        <v>180</v>
      </c>
      <c r="H368" s="172">
        <v>25</v>
      </c>
    </row>
    <row r="369" spans="1:8" customFormat="1" x14ac:dyDescent="0.2">
      <c r="A369" t="s">
        <v>1103</v>
      </c>
      <c r="B369">
        <v>477</v>
      </c>
      <c r="C369">
        <v>115092</v>
      </c>
      <c r="D369" t="s">
        <v>222</v>
      </c>
      <c r="E369" t="s">
        <v>891</v>
      </c>
      <c r="F369" t="s">
        <v>455</v>
      </c>
      <c r="G369" s="172">
        <v>185</v>
      </c>
      <c r="H369" s="172">
        <v>5</v>
      </c>
    </row>
    <row r="370" spans="1:8" customFormat="1" x14ac:dyDescent="0.2">
      <c r="A370" t="s">
        <v>1094</v>
      </c>
      <c r="B370">
        <v>308</v>
      </c>
      <c r="C370">
        <v>115833</v>
      </c>
      <c r="D370" t="s">
        <v>768</v>
      </c>
      <c r="E370" t="s">
        <v>919</v>
      </c>
      <c r="F370" t="s">
        <v>633</v>
      </c>
      <c r="G370" s="172">
        <v>115</v>
      </c>
      <c r="H370" s="172">
        <v>15</v>
      </c>
    </row>
    <row r="371" spans="1:8" customFormat="1" x14ac:dyDescent="0.2">
      <c r="A371" t="s">
        <v>1085</v>
      </c>
      <c r="B371">
        <v>594</v>
      </c>
      <c r="C371">
        <v>116583</v>
      </c>
      <c r="D371" t="s">
        <v>158</v>
      </c>
      <c r="E371" t="s">
        <v>878</v>
      </c>
      <c r="F371" t="s">
        <v>663</v>
      </c>
      <c r="G371" s="172">
        <v>35</v>
      </c>
      <c r="H371" s="172">
        <v>0</v>
      </c>
    </row>
    <row r="372" spans="1:8" customFormat="1" x14ac:dyDescent="0.2">
      <c r="A372" t="s">
        <v>1090</v>
      </c>
      <c r="B372">
        <v>240</v>
      </c>
      <c r="C372">
        <v>112564</v>
      </c>
      <c r="D372" t="s">
        <v>723</v>
      </c>
      <c r="E372" t="s">
        <v>857</v>
      </c>
      <c r="F372" t="s">
        <v>682</v>
      </c>
      <c r="G372" s="172">
        <v>275</v>
      </c>
      <c r="H372" s="172">
        <v>30</v>
      </c>
    </row>
    <row r="373" spans="1:8" customFormat="1" x14ac:dyDescent="0.2">
      <c r="A373" t="s">
        <v>1101</v>
      </c>
      <c r="B373">
        <v>464</v>
      </c>
      <c r="C373">
        <v>115868</v>
      </c>
      <c r="D373" t="s">
        <v>422</v>
      </c>
      <c r="E373" t="s">
        <v>1041</v>
      </c>
      <c r="F373" t="s">
        <v>456</v>
      </c>
      <c r="G373" s="172">
        <v>60</v>
      </c>
      <c r="H373" s="172">
        <v>0</v>
      </c>
    </row>
    <row r="374" spans="1:8" customFormat="1" x14ac:dyDescent="0.2">
      <c r="A374" t="s">
        <v>1101</v>
      </c>
      <c r="B374">
        <v>169</v>
      </c>
      <c r="C374">
        <v>115881</v>
      </c>
      <c r="D374" t="s">
        <v>787</v>
      </c>
      <c r="E374" t="s">
        <v>1036</v>
      </c>
      <c r="F374" t="s">
        <v>463</v>
      </c>
      <c r="G374" s="172">
        <v>120</v>
      </c>
      <c r="H374" s="172">
        <v>0</v>
      </c>
    </row>
    <row r="375" spans="1:8" customFormat="1" x14ac:dyDescent="0.2">
      <c r="A375" t="s">
        <v>1099</v>
      </c>
      <c r="B375">
        <v>9</v>
      </c>
      <c r="C375">
        <v>113796</v>
      </c>
      <c r="D375" t="s">
        <v>769</v>
      </c>
      <c r="E375" t="s">
        <v>842</v>
      </c>
      <c r="F375" t="s">
        <v>1112</v>
      </c>
      <c r="G375" s="172">
        <v>110</v>
      </c>
      <c r="H375" s="172">
        <v>15</v>
      </c>
    </row>
    <row r="376" spans="1:8" customFormat="1" x14ac:dyDescent="0.2">
      <c r="A376" t="s">
        <v>1086</v>
      </c>
      <c r="B376">
        <v>185</v>
      </c>
      <c r="C376">
        <v>117021</v>
      </c>
      <c r="D376" t="s">
        <v>103</v>
      </c>
      <c r="E376" t="s">
        <v>886</v>
      </c>
      <c r="F376" t="s">
        <v>464</v>
      </c>
      <c r="G376" s="172">
        <v>20</v>
      </c>
      <c r="H376" s="172">
        <v>0</v>
      </c>
    </row>
    <row r="377" spans="1:8" customFormat="1" x14ac:dyDescent="0.2">
      <c r="A377" t="s">
        <v>1096</v>
      </c>
      <c r="B377">
        <v>495</v>
      </c>
      <c r="C377">
        <v>111945</v>
      </c>
      <c r="D377" t="s">
        <v>770</v>
      </c>
      <c r="E377" t="s">
        <v>965</v>
      </c>
      <c r="F377" t="s">
        <v>580</v>
      </c>
      <c r="G377" s="172">
        <v>60</v>
      </c>
      <c r="H377" s="172">
        <v>5</v>
      </c>
    </row>
    <row r="378" spans="1:8" customFormat="1" x14ac:dyDescent="0.2">
      <c r="A378" t="s">
        <v>1095</v>
      </c>
      <c r="B378">
        <v>396</v>
      </c>
      <c r="C378">
        <v>113737</v>
      </c>
      <c r="D378" t="s">
        <v>315</v>
      </c>
      <c r="E378" t="s">
        <v>841</v>
      </c>
      <c r="F378" t="s">
        <v>701</v>
      </c>
      <c r="G378" s="172">
        <v>335</v>
      </c>
      <c r="H378" s="172">
        <v>30</v>
      </c>
    </row>
    <row r="379" spans="1:8" customFormat="1" x14ac:dyDescent="0.2">
      <c r="A379" t="s">
        <v>1088</v>
      </c>
      <c r="B379">
        <v>320</v>
      </c>
      <c r="C379">
        <v>117741</v>
      </c>
      <c r="D379" t="s">
        <v>89</v>
      </c>
      <c r="E379" t="s">
        <v>967</v>
      </c>
      <c r="F379" t="s">
        <v>577</v>
      </c>
      <c r="G379" s="172">
        <v>155</v>
      </c>
      <c r="H379" s="172">
        <v>10</v>
      </c>
    </row>
    <row r="380" spans="1:8" customFormat="1" x14ac:dyDescent="0.2">
      <c r="A380" t="s">
        <v>1085</v>
      </c>
      <c r="B380">
        <v>484</v>
      </c>
      <c r="C380">
        <v>116843</v>
      </c>
      <c r="D380" t="s">
        <v>153</v>
      </c>
      <c r="E380" t="s">
        <v>945</v>
      </c>
      <c r="F380" t="s">
        <v>609</v>
      </c>
      <c r="G380" s="172">
        <v>65</v>
      </c>
      <c r="H380" s="172">
        <v>10</v>
      </c>
    </row>
    <row r="381" spans="1:8" customFormat="1" x14ac:dyDescent="0.2">
      <c r="A381" t="s">
        <v>1103</v>
      </c>
      <c r="B381">
        <v>476</v>
      </c>
      <c r="C381">
        <v>115112</v>
      </c>
      <c r="D381" t="s">
        <v>1067</v>
      </c>
      <c r="E381" t="s">
        <v>891</v>
      </c>
      <c r="F381" t="s">
        <v>455</v>
      </c>
      <c r="G381" s="172">
        <v>160</v>
      </c>
      <c r="H381" s="172">
        <v>10</v>
      </c>
    </row>
    <row r="382" spans="1:8" customFormat="1" x14ac:dyDescent="0.2">
      <c r="A382" t="s">
        <v>1103</v>
      </c>
      <c r="B382">
        <v>607</v>
      </c>
      <c r="C382">
        <v>125134</v>
      </c>
      <c r="D382" t="s">
        <v>1057</v>
      </c>
      <c r="E382" t="s">
        <v>891</v>
      </c>
      <c r="F382" t="s">
        <v>455</v>
      </c>
      <c r="G382" s="172">
        <v>115</v>
      </c>
      <c r="H382" s="172">
        <v>5</v>
      </c>
    </row>
    <row r="383" spans="1:8" customFormat="1" x14ac:dyDescent="0.2">
      <c r="A383" t="s">
        <v>1103</v>
      </c>
      <c r="B383">
        <v>269</v>
      </c>
      <c r="C383">
        <v>115965</v>
      </c>
      <c r="D383" t="s">
        <v>172</v>
      </c>
      <c r="E383" t="s">
        <v>939</v>
      </c>
      <c r="F383" t="s">
        <v>614</v>
      </c>
      <c r="G383" s="172">
        <v>30</v>
      </c>
      <c r="H383" s="172">
        <v>0</v>
      </c>
    </row>
    <row r="384" spans="1:8" customFormat="1" x14ac:dyDescent="0.2">
      <c r="A384" t="s">
        <v>1097</v>
      </c>
      <c r="B384">
        <v>350</v>
      </c>
      <c r="C384">
        <v>112615</v>
      </c>
      <c r="D384" t="s">
        <v>348</v>
      </c>
      <c r="E384" t="s">
        <v>912</v>
      </c>
      <c r="F384" t="s">
        <v>639</v>
      </c>
      <c r="G384" s="172">
        <v>50</v>
      </c>
      <c r="H384" s="172">
        <v>5</v>
      </c>
    </row>
    <row r="385" spans="1:8" customFormat="1" x14ac:dyDescent="0.2">
      <c r="A385" t="s">
        <v>1084</v>
      </c>
      <c r="B385">
        <v>450</v>
      </c>
      <c r="C385">
        <v>113166</v>
      </c>
      <c r="D385" t="s">
        <v>297</v>
      </c>
      <c r="E385" t="s">
        <v>923</v>
      </c>
      <c r="F385" t="s">
        <v>630</v>
      </c>
      <c r="G385" s="172">
        <v>15</v>
      </c>
      <c r="H385" s="172">
        <v>0</v>
      </c>
    </row>
    <row r="386" spans="1:8" customFormat="1" x14ac:dyDescent="0.2">
      <c r="A386" t="s">
        <v>1084</v>
      </c>
      <c r="B386">
        <v>382</v>
      </c>
      <c r="C386">
        <v>113176</v>
      </c>
      <c r="D386" t="s">
        <v>296</v>
      </c>
      <c r="E386" t="s">
        <v>947</v>
      </c>
      <c r="F386" t="s">
        <v>607</v>
      </c>
      <c r="G386" s="172">
        <v>140</v>
      </c>
      <c r="H386" s="172">
        <v>15</v>
      </c>
    </row>
    <row r="387" spans="1:8" customFormat="1" x14ac:dyDescent="0.2">
      <c r="A387" t="s">
        <v>1086</v>
      </c>
      <c r="B387">
        <v>83</v>
      </c>
      <c r="C387">
        <v>117201</v>
      </c>
      <c r="D387" t="s">
        <v>98</v>
      </c>
      <c r="E387" t="s">
        <v>892</v>
      </c>
      <c r="F387" t="s">
        <v>504</v>
      </c>
      <c r="G387" s="172">
        <v>120</v>
      </c>
      <c r="H387" s="172">
        <v>0</v>
      </c>
    </row>
    <row r="388" spans="1:8" customFormat="1" x14ac:dyDescent="0.2">
      <c r="A388" t="s">
        <v>1084</v>
      </c>
      <c r="B388">
        <v>490</v>
      </c>
      <c r="C388">
        <v>113196</v>
      </c>
      <c r="D388" t="s">
        <v>299</v>
      </c>
      <c r="E388" t="s">
        <v>794</v>
      </c>
      <c r="F388" t="s">
        <v>458</v>
      </c>
      <c r="G388" s="172">
        <v>75</v>
      </c>
      <c r="H388" s="172">
        <v>2.35</v>
      </c>
    </row>
    <row r="389" spans="1:8" customFormat="1" x14ac:dyDescent="0.2">
      <c r="A389" t="s">
        <v>1088</v>
      </c>
      <c r="B389">
        <v>406</v>
      </c>
      <c r="C389">
        <v>117763</v>
      </c>
      <c r="D389" t="s">
        <v>91</v>
      </c>
      <c r="E389" t="s">
        <v>985</v>
      </c>
      <c r="F389" t="s">
        <v>557</v>
      </c>
      <c r="G389" s="172">
        <v>90</v>
      </c>
      <c r="H389" s="172">
        <v>10</v>
      </c>
    </row>
    <row r="390" spans="1:8" customFormat="1" x14ac:dyDescent="0.2">
      <c r="A390" t="s">
        <v>1086</v>
      </c>
      <c r="B390">
        <v>265</v>
      </c>
      <c r="C390">
        <v>117366</v>
      </c>
      <c r="D390" t="s">
        <v>108</v>
      </c>
      <c r="E390" t="s">
        <v>884</v>
      </c>
      <c r="F390" t="s">
        <v>560</v>
      </c>
      <c r="G390" s="172">
        <v>135</v>
      </c>
      <c r="H390" s="172">
        <v>0</v>
      </c>
    </row>
    <row r="391" spans="1:8" customFormat="1" x14ac:dyDescent="0.2">
      <c r="A391" t="s">
        <v>1084</v>
      </c>
      <c r="B391">
        <v>504</v>
      </c>
      <c r="C391">
        <v>113225</v>
      </c>
      <c r="D391" t="s">
        <v>301</v>
      </c>
      <c r="E391" t="s">
        <v>821</v>
      </c>
      <c r="F391" t="s">
        <v>453</v>
      </c>
      <c r="G391" s="172">
        <v>80</v>
      </c>
      <c r="H391" s="172">
        <v>0</v>
      </c>
    </row>
    <row r="392" spans="1:8" customFormat="1" x14ac:dyDescent="0.2">
      <c r="A392" t="s">
        <v>1095</v>
      </c>
      <c r="B392">
        <v>164</v>
      </c>
      <c r="C392">
        <v>113903</v>
      </c>
      <c r="D392" t="s">
        <v>309</v>
      </c>
      <c r="E392" t="s">
        <v>882</v>
      </c>
      <c r="F392" t="s">
        <v>660</v>
      </c>
      <c r="G392" s="172">
        <v>155</v>
      </c>
      <c r="H392" s="172">
        <v>20</v>
      </c>
    </row>
    <row r="393" spans="1:8" customFormat="1" x14ac:dyDescent="0.2">
      <c r="A393" t="s">
        <v>1099</v>
      </c>
      <c r="B393">
        <v>42</v>
      </c>
      <c r="C393">
        <v>113245</v>
      </c>
      <c r="D393" t="s">
        <v>274</v>
      </c>
      <c r="E393" t="s">
        <v>975</v>
      </c>
      <c r="F393" t="s">
        <v>568</v>
      </c>
      <c r="G393" s="172">
        <v>35</v>
      </c>
      <c r="H393" s="172">
        <v>5</v>
      </c>
    </row>
    <row r="394" spans="1:8" customFormat="1" x14ac:dyDescent="0.2">
      <c r="A394" t="s">
        <v>1099</v>
      </c>
      <c r="B394">
        <v>16</v>
      </c>
      <c r="C394">
        <v>113721</v>
      </c>
      <c r="D394" t="s">
        <v>771</v>
      </c>
      <c r="E394" t="s">
        <v>843</v>
      </c>
      <c r="F394" t="s">
        <v>772</v>
      </c>
      <c r="G394" s="172">
        <v>185</v>
      </c>
      <c r="H394" s="172">
        <v>15</v>
      </c>
    </row>
    <row r="395" spans="1:8" customFormat="1" x14ac:dyDescent="0.2">
      <c r="A395" t="s">
        <v>1104</v>
      </c>
      <c r="B395">
        <v>494</v>
      </c>
      <c r="C395">
        <v>116194</v>
      </c>
      <c r="D395" t="s">
        <v>261</v>
      </c>
      <c r="E395" t="s">
        <v>925</v>
      </c>
      <c r="F395" t="s">
        <v>628</v>
      </c>
      <c r="G395" s="172">
        <v>15</v>
      </c>
      <c r="H395" s="172">
        <v>0.19</v>
      </c>
    </row>
    <row r="396" spans="1:8" customFormat="1" x14ac:dyDescent="0.2">
      <c r="A396" t="s">
        <v>1089</v>
      </c>
      <c r="B396">
        <v>233</v>
      </c>
      <c r="C396">
        <v>116474</v>
      </c>
      <c r="D396" t="s">
        <v>1113</v>
      </c>
      <c r="E396" t="s">
        <v>793</v>
      </c>
      <c r="F396" t="s">
        <v>694</v>
      </c>
      <c r="G396" s="172">
        <v>65</v>
      </c>
      <c r="H396" s="172">
        <v>0</v>
      </c>
    </row>
    <row r="397" spans="1:8" customFormat="1" x14ac:dyDescent="0.2">
      <c r="A397" t="s">
        <v>1089</v>
      </c>
      <c r="B397">
        <v>235</v>
      </c>
      <c r="C397">
        <v>116458</v>
      </c>
      <c r="D397" t="s">
        <v>1114</v>
      </c>
      <c r="E397" t="s">
        <v>793</v>
      </c>
      <c r="F397" t="s">
        <v>694</v>
      </c>
      <c r="G397" s="172">
        <v>75</v>
      </c>
      <c r="H397" s="172">
        <v>0</v>
      </c>
    </row>
    <row r="398" spans="1:8" customFormat="1" x14ac:dyDescent="0.2">
      <c r="A398" t="s">
        <v>1089</v>
      </c>
      <c r="B398">
        <v>236</v>
      </c>
      <c r="C398">
        <v>116463</v>
      </c>
      <c r="D398" t="s">
        <v>1115</v>
      </c>
      <c r="E398" t="s">
        <v>793</v>
      </c>
      <c r="F398" t="s">
        <v>694</v>
      </c>
      <c r="G398" s="172">
        <v>70</v>
      </c>
      <c r="H398" s="172">
        <v>0</v>
      </c>
    </row>
    <row r="399" spans="1:8" customFormat="1" x14ac:dyDescent="0.2">
      <c r="A399" t="s">
        <v>1104</v>
      </c>
      <c r="B399">
        <v>100</v>
      </c>
      <c r="C399">
        <v>114567</v>
      </c>
      <c r="D399" t="s">
        <v>1058</v>
      </c>
      <c r="E399" t="s">
        <v>888</v>
      </c>
      <c r="F399" t="s">
        <v>514</v>
      </c>
      <c r="G399" s="172">
        <v>140</v>
      </c>
      <c r="H399" s="172">
        <v>15</v>
      </c>
    </row>
    <row r="400" spans="1:8" customFormat="1" x14ac:dyDescent="0.2">
      <c r="A400" t="s">
        <v>1085</v>
      </c>
      <c r="B400">
        <v>81</v>
      </c>
      <c r="C400">
        <v>116248</v>
      </c>
      <c r="D400" t="s">
        <v>131</v>
      </c>
      <c r="E400" t="s">
        <v>1023</v>
      </c>
      <c r="F400" t="s">
        <v>500</v>
      </c>
      <c r="G400" s="172">
        <v>30</v>
      </c>
      <c r="H400" s="172">
        <v>0</v>
      </c>
    </row>
    <row r="401" spans="1:8" customFormat="1" x14ac:dyDescent="0.2">
      <c r="A401" t="s">
        <v>1104</v>
      </c>
      <c r="B401">
        <v>79</v>
      </c>
      <c r="C401">
        <v>114634</v>
      </c>
      <c r="D401" t="s">
        <v>248</v>
      </c>
      <c r="E401" t="s">
        <v>959</v>
      </c>
      <c r="F401" t="s">
        <v>587</v>
      </c>
      <c r="G401" s="172">
        <v>185</v>
      </c>
      <c r="H401" s="172">
        <v>15</v>
      </c>
    </row>
    <row r="402" spans="1:8" customFormat="1" x14ac:dyDescent="0.2">
      <c r="A402" t="s">
        <v>1104</v>
      </c>
      <c r="B402">
        <v>349</v>
      </c>
      <c r="C402">
        <v>115896</v>
      </c>
      <c r="D402" t="s">
        <v>257</v>
      </c>
      <c r="E402" t="s">
        <v>1021</v>
      </c>
      <c r="F402" t="s">
        <v>502</v>
      </c>
      <c r="G402" s="172">
        <v>325</v>
      </c>
      <c r="H402" s="172">
        <v>45</v>
      </c>
    </row>
    <row r="403" spans="1:8" customFormat="1" x14ac:dyDescent="0.2">
      <c r="A403" t="s">
        <v>1103</v>
      </c>
      <c r="B403">
        <v>22</v>
      </c>
      <c r="C403">
        <v>114742</v>
      </c>
      <c r="D403" t="s">
        <v>159</v>
      </c>
      <c r="E403" t="s">
        <v>1019</v>
      </c>
      <c r="F403" t="s">
        <v>505</v>
      </c>
      <c r="G403" s="172">
        <v>40</v>
      </c>
      <c r="H403" s="172">
        <v>0.83</v>
      </c>
    </row>
    <row r="404" spans="1:8" customFormat="1" x14ac:dyDescent="0.2">
      <c r="A404" t="s">
        <v>1103</v>
      </c>
      <c r="B404">
        <v>115</v>
      </c>
      <c r="C404">
        <v>114887</v>
      </c>
      <c r="D404" t="s">
        <v>784</v>
      </c>
      <c r="E404" t="s">
        <v>909</v>
      </c>
      <c r="F404" t="s">
        <v>589</v>
      </c>
      <c r="G404" s="172">
        <v>195</v>
      </c>
      <c r="H404" s="172">
        <v>25</v>
      </c>
    </row>
    <row r="405" spans="1:8" customFormat="1" x14ac:dyDescent="0.2">
      <c r="A405" t="s">
        <v>1100</v>
      </c>
      <c r="B405">
        <v>50</v>
      </c>
      <c r="C405">
        <v>115202</v>
      </c>
      <c r="D405" t="s">
        <v>225</v>
      </c>
      <c r="E405" t="s">
        <v>862</v>
      </c>
      <c r="F405" t="s">
        <v>679</v>
      </c>
      <c r="G405" s="172">
        <v>80</v>
      </c>
      <c r="H405" s="172">
        <v>10</v>
      </c>
    </row>
    <row r="406" spans="1:8" customFormat="1" x14ac:dyDescent="0.2">
      <c r="A406" t="s">
        <v>1085</v>
      </c>
      <c r="B406">
        <v>376</v>
      </c>
      <c r="C406">
        <v>116403</v>
      </c>
      <c r="D406" t="s">
        <v>144</v>
      </c>
      <c r="E406" t="s">
        <v>1017</v>
      </c>
      <c r="F406" t="s">
        <v>508</v>
      </c>
      <c r="G406" s="172">
        <v>20</v>
      </c>
      <c r="H406" s="172">
        <v>0</v>
      </c>
    </row>
    <row r="407" spans="1:8" customFormat="1" x14ac:dyDescent="0.2">
      <c r="A407" t="s">
        <v>1099</v>
      </c>
      <c r="B407">
        <v>311</v>
      </c>
      <c r="C407">
        <v>113697</v>
      </c>
      <c r="D407" t="s">
        <v>425</v>
      </c>
      <c r="E407" t="s">
        <v>1016</v>
      </c>
      <c r="F407" t="s">
        <v>512</v>
      </c>
      <c r="G407" s="172">
        <v>175</v>
      </c>
      <c r="H407" s="172">
        <v>20</v>
      </c>
    </row>
    <row r="408" spans="1:8" customFormat="1" x14ac:dyDescent="0.2">
      <c r="A408" t="s">
        <v>1099</v>
      </c>
      <c r="B408">
        <v>76</v>
      </c>
      <c r="C408">
        <v>113818</v>
      </c>
      <c r="D408" t="s">
        <v>265</v>
      </c>
      <c r="E408" t="s">
        <v>984</v>
      </c>
      <c r="F408" t="s">
        <v>558</v>
      </c>
      <c r="G408" s="172">
        <v>45</v>
      </c>
      <c r="H408" s="172">
        <v>1.1299999999999999</v>
      </c>
    </row>
    <row r="409" spans="1:8" customFormat="1" x14ac:dyDescent="0.2">
      <c r="A409" t="s">
        <v>1097</v>
      </c>
      <c r="B409">
        <v>10</v>
      </c>
      <c r="C409">
        <v>112551</v>
      </c>
      <c r="D409" t="s">
        <v>338</v>
      </c>
      <c r="E409" t="s">
        <v>936</v>
      </c>
      <c r="F409" t="s">
        <v>617</v>
      </c>
      <c r="G409" s="172">
        <v>95</v>
      </c>
      <c r="H409" s="172">
        <v>10</v>
      </c>
    </row>
    <row r="410" spans="1:8" customFormat="1" x14ac:dyDescent="0.2">
      <c r="A410" t="s">
        <v>1089</v>
      </c>
      <c r="B410">
        <v>443</v>
      </c>
      <c r="C410">
        <v>116511</v>
      </c>
      <c r="D410" t="s">
        <v>773</v>
      </c>
      <c r="E410" t="s">
        <v>881</v>
      </c>
      <c r="F410" t="s">
        <v>598</v>
      </c>
      <c r="G410" s="172">
        <v>110</v>
      </c>
      <c r="H410" s="172">
        <v>15</v>
      </c>
    </row>
    <row r="411" spans="1:8" customFormat="1" x14ac:dyDescent="0.2">
      <c r="A411" t="s">
        <v>1099</v>
      </c>
      <c r="B411">
        <v>27</v>
      </c>
      <c r="C411">
        <v>113854</v>
      </c>
      <c r="D411" t="s">
        <v>1116</v>
      </c>
      <c r="E411" t="s">
        <v>899</v>
      </c>
      <c r="F411" t="s">
        <v>651</v>
      </c>
      <c r="G411" s="172">
        <v>225</v>
      </c>
      <c r="H411" s="172">
        <v>25</v>
      </c>
    </row>
    <row r="412" spans="1:8" customFormat="1" x14ac:dyDescent="0.2">
      <c r="A412" t="s">
        <v>1094</v>
      </c>
      <c r="B412">
        <v>365</v>
      </c>
      <c r="C412">
        <v>115977</v>
      </c>
      <c r="D412" t="s">
        <v>212</v>
      </c>
      <c r="E412" t="s">
        <v>980</v>
      </c>
      <c r="F412" t="s">
        <v>563</v>
      </c>
      <c r="G412" s="172">
        <v>70</v>
      </c>
      <c r="H412" s="172">
        <v>5</v>
      </c>
    </row>
    <row r="413" spans="1:8" customFormat="1" x14ac:dyDescent="0.2">
      <c r="A413" t="s">
        <v>1103</v>
      </c>
      <c r="B413">
        <v>480</v>
      </c>
      <c r="C413">
        <v>115134</v>
      </c>
      <c r="D413" t="s">
        <v>223</v>
      </c>
      <c r="E413" t="s">
        <v>891</v>
      </c>
      <c r="F413" t="s">
        <v>455</v>
      </c>
      <c r="G413" s="172">
        <v>220</v>
      </c>
      <c r="H413" s="172">
        <v>5</v>
      </c>
    </row>
    <row r="414" spans="1:8" customFormat="1" x14ac:dyDescent="0.2">
      <c r="A414" t="s">
        <v>1090</v>
      </c>
      <c r="B414">
        <v>595</v>
      </c>
      <c r="C414">
        <v>112148</v>
      </c>
      <c r="D414" t="s">
        <v>337</v>
      </c>
      <c r="E414" t="s">
        <v>833</v>
      </c>
      <c r="F414" t="s">
        <v>707</v>
      </c>
      <c r="G414" s="172">
        <v>100</v>
      </c>
      <c r="H414" s="172">
        <v>2.2999999999999998</v>
      </c>
    </row>
    <row r="415" spans="1:8" customFormat="1" x14ac:dyDescent="0.2">
      <c r="A415" t="s">
        <v>1086</v>
      </c>
      <c r="B415">
        <v>533</v>
      </c>
      <c r="C415">
        <v>117335</v>
      </c>
      <c r="D415" t="s">
        <v>119</v>
      </c>
      <c r="E415" t="s">
        <v>927</v>
      </c>
      <c r="F415" t="s">
        <v>468</v>
      </c>
      <c r="G415" s="172">
        <v>115</v>
      </c>
      <c r="H415" s="172">
        <v>0</v>
      </c>
    </row>
    <row r="416" spans="1:8" customFormat="1" x14ac:dyDescent="0.2">
      <c r="A416" t="s">
        <v>1095</v>
      </c>
      <c r="B416">
        <v>434</v>
      </c>
      <c r="C416">
        <v>113358</v>
      </c>
      <c r="D416" t="s">
        <v>321</v>
      </c>
      <c r="E416" t="s">
        <v>814</v>
      </c>
      <c r="F416" t="s">
        <v>475</v>
      </c>
      <c r="G416" s="172">
        <v>205</v>
      </c>
      <c r="H416" s="172">
        <v>20</v>
      </c>
    </row>
    <row r="417" spans="1:8" customFormat="1" x14ac:dyDescent="0.2">
      <c r="A417" t="s">
        <v>1101</v>
      </c>
      <c r="B417">
        <v>154</v>
      </c>
      <c r="C417">
        <v>115389</v>
      </c>
      <c r="D417" t="s">
        <v>165</v>
      </c>
      <c r="E417" t="s">
        <v>856</v>
      </c>
      <c r="F417" t="s">
        <v>540</v>
      </c>
      <c r="G417" s="172">
        <v>245</v>
      </c>
      <c r="H417" s="172">
        <v>10</v>
      </c>
    </row>
    <row r="418" spans="1:8" customFormat="1" x14ac:dyDescent="0.2">
      <c r="A418" t="s">
        <v>1101</v>
      </c>
      <c r="B418">
        <v>155</v>
      </c>
      <c r="C418">
        <v>115410</v>
      </c>
      <c r="D418" t="s">
        <v>166</v>
      </c>
      <c r="E418" t="s">
        <v>856</v>
      </c>
      <c r="F418" t="s">
        <v>540</v>
      </c>
      <c r="G418" s="172">
        <v>230</v>
      </c>
      <c r="H418" s="172">
        <v>10</v>
      </c>
    </row>
    <row r="419" spans="1:8" customFormat="1" x14ac:dyDescent="0.2">
      <c r="A419" t="s">
        <v>1101</v>
      </c>
      <c r="B419">
        <v>125</v>
      </c>
      <c r="C419">
        <v>115744</v>
      </c>
      <c r="D419" t="s">
        <v>164</v>
      </c>
      <c r="E419" t="s">
        <v>798</v>
      </c>
      <c r="F419" t="s">
        <v>708</v>
      </c>
      <c r="G419" s="172">
        <v>90</v>
      </c>
      <c r="H419" s="172">
        <v>0</v>
      </c>
    </row>
    <row r="420" spans="1:8" customFormat="1" x14ac:dyDescent="0.2">
      <c r="A420" t="s">
        <v>1086</v>
      </c>
      <c r="B420">
        <v>188</v>
      </c>
      <c r="C420">
        <v>117264</v>
      </c>
      <c r="D420" t="s">
        <v>104</v>
      </c>
      <c r="E420" t="s">
        <v>846</v>
      </c>
      <c r="F420" t="s">
        <v>698</v>
      </c>
      <c r="G420" s="172">
        <v>35</v>
      </c>
      <c r="H420" s="172">
        <v>0</v>
      </c>
    </row>
    <row r="421" spans="1:8" customFormat="1" x14ac:dyDescent="0.2">
      <c r="A421" t="s">
        <v>1085</v>
      </c>
      <c r="B421">
        <v>67</v>
      </c>
      <c r="C421">
        <v>116802</v>
      </c>
      <c r="D421" t="s">
        <v>130</v>
      </c>
      <c r="E421" t="s">
        <v>910</v>
      </c>
      <c r="F421" t="s">
        <v>621</v>
      </c>
      <c r="G421" s="172">
        <v>85</v>
      </c>
      <c r="H421" s="172">
        <v>10</v>
      </c>
    </row>
    <row r="422" spans="1:8" customFormat="1" x14ac:dyDescent="0.2">
      <c r="A422" t="s">
        <v>1100</v>
      </c>
      <c r="B422">
        <v>251</v>
      </c>
      <c r="C422">
        <v>115454</v>
      </c>
      <c r="D422" t="s">
        <v>256</v>
      </c>
      <c r="E422" t="s">
        <v>908</v>
      </c>
      <c r="F422" t="s">
        <v>549</v>
      </c>
      <c r="G422" s="172">
        <v>70</v>
      </c>
      <c r="H422" s="172">
        <v>5</v>
      </c>
    </row>
    <row r="423" spans="1:8" customFormat="1" x14ac:dyDescent="0.2">
      <c r="A423" t="s">
        <v>1097</v>
      </c>
      <c r="B423">
        <v>340</v>
      </c>
      <c r="C423">
        <v>111898</v>
      </c>
      <c r="D423" t="s">
        <v>774</v>
      </c>
      <c r="E423" t="s">
        <v>838</v>
      </c>
      <c r="F423" t="s">
        <v>697</v>
      </c>
      <c r="G423" s="172">
        <v>60</v>
      </c>
      <c r="H423" s="172">
        <v>5</v>
      </c>
    </row>
    <row r="424" spans="1:8" customFormat="1" x14ac:dyDescent="0.2">
      <c r="A424" t="s">
        <v>1104</v>
      </c>
      <c r="B424">
        <v>223</v>
      </c>
      <c r="C424">
        <v>116178</v>
      </c>
      <c r="D424" t="s">
        <v>233</v>
      </c>
      <c r="E424" t="s">
        <v>907</v>
      </c>
      <c r="F424" t="s">
        <v>490</v>
      </c>
      <c r="G424" s="172">
        <v>100</v>
      </c>
      <c r="H424" s="172">
        <v>15</v>
      </c>
    </row>
    <row r="425" spans="1:8" customFormat="1" x14ac:dyDescent="0.2">
      <c r="A425" t="s">
        <v>1094</v>
      </c>
      <c r="B425">
        <v>277</v>
      </c>
      <c r="C425">
        <v>116140</v>
      </c>
      <c r="D425" t="s">
        <v>210</v>
      </c>
      <c r="E425" t="s">
        <v>953</v>
      </c>
      <c r="F425" t="s">
        <v>476</v>
      </c>
      <c r="G425" s="172">
        <v>120</v>
      </c>
      <c r="H425" s="172">
        <v>10</v>
      </c>
    </row>
    <row r="426" spans="1:8" customFormat="1" x14ac:dyDescent="0.2">
      <c r="A426" t="s">
        <v>1104</v>
      </c>
      <c r="B426">
        <v>152</v>
      </c>
      <c r="C426">
        <v>114840</v>
      </c>
      <c r="D426" t="s">
        <v>250</v>
      </c>
      <c r="E426" t="s">
        <v>802</v>
      </c>
      <c r="F426" t="s">
        <v>552</v>
      </c>
      <c r="G426" s="172">
        <v>190</v>
      </c>
      <c r="H426" s="172">
        <v>30</v>
      </c>
    </row>
    <row r="427" spans="1:8" customFormat="1" x14ac:dyDescent="0.2">
      <c r="A427" t="s">
        <v>1088</v>
      </c>
      <c r="B427">
        <v>199</v>
      </c>
      <c r="C427">
        <v>117586</v>
      </c>
      <c r="D427" t="s">
        <v>78</v>
      </c>
      <c r="E427" t="s">
        <v>813</v>
      </c>
      <c r="F427" t="s">
        <v>570</v>
      </c>
      <c r="G427" s="172">
        <v>10</v>
      </c>
      <c r="H427" s="172">
        <v>30</v>
      </c>
    </row>
    <row r="428" spans="1:8" customFormat="1" x14ac:dyDescent="0.2">
      <c r="A428" t="s">
        <v>1092</v>
      </c>
      <c r="B428">
        <v>603</v>
      </c>
      <c r="C428">
        <v>111033</v>
      </c>
      <c r="D428" t="s">
        <v>454</v>
      </c>
      <c r="E428" t="s">
        <v>829</v>
      </c>
      <c r="F428" t="s">
        <v>454</v>
      </c>
      <c r="G428" s="172">
        <v>40</v>
      </c>
      <c r="H428" s="172">
        <v>5</v>
      </c>
    </row>
    <row r="429" spans="1:8" customFormat="1" x14ac:dyDescent="0.2">
      <c r="A429" t="s">
        <v>1084</v>
      </c>
      <c r="B429">
        <v>368</v>
      </c>
      <c r="C429">
        <v>112672</v>
      </c>
      <c r="D429" t="s">
        <v>295</v>
      </c>
      <c r="E429" t="s">
        <v>818</v>
      </c>
      <c r="F429" t="s">
        <v>509</v>
      </c>
      <c r="G429" s="172">
        <v>180</v>
      </c>
      <c r="H429" s="172">
        <v>0</v>
      </c>
    </row>
    <row r="430" spans="1:8" customFormat="1" x14ac:dyDescent="0.2">
      <c r="A430" t="s">
        <v>1101</v>
      </c>
      <c r="B430">
        <v>438</v>
      </c>
      <c r="C430">
        <v>113973</v>
      </c>
      <c r="D430" t="s">
        <v>177</v>
      </c>
      <c r="E430" t="s">
        <v>804</v>
      </c>
      <c r="F430" t="s">
        <v>495</v>
      </c>
      <c r="G430" s="172">
        <v>75</v>
      </c>
      <c r="H430" s="172">
        <v>5</v>
      </c>
    </row>
    <row r="431" spans="1:8" customFormat="1" x14ac:dyDescent="0.2">
      <c r="A431" t="s">
        <v>1101</v>
      </c>
      <c r="B431">
        <v>439</v>
      </c>
      <c r="C431">
        <v>113987</v>
      </c>
      <c r="D431" t="s">
        <v>178</v>
      </c>
      <c r="E431" t="s">
        <v>804</v>
      </c>
      <c r="F431" t="s">
        <v>495</v>
      </c>
      <c r="G431" s="172">
        <v>95</v>
      </c>
      <c r="H431" s="172">
        <v>10</v>
      </c>
    </row>
    <row r="432" spans="1:8" customFormat="1" x14ac:dyDescent="0.2">
      <c r="A432" t="s">
        <v>1101</v>
      </c>
      <c r="B432">
        <v>441</v>
      </c>
      <c r="C432">
        <v>114000</v>
      </c>
      <c r="D432" t="s">
        <v>180</v>
      </c>
      <c r="E432" t="s">
        <v>804</v>
      </c>
      <c r="F432" t="s">
        <v>495</v>
      </c>
      <c r="G432" s="172">
        <v>110</v>
      </c>
      <c r="H432" s="172">
        <v>15</v>
      </c>
    </row>
    <row r="433" spans="1:8" customFormat="1" x14ac:dyDescent="0.2">
      <c r="A433" t="s">
        <v>1101</v>
      </c>
      <c r="B433">
        <v>440</v>
      </c>
      <c r="C433">
        <v>114013</v>
      </c>
      <c r="D433" t="s">
        <v>179</v>
      </c>
      <c r="E433" t="s">
        <v>804</v>
      </c>
      <c r="F433" t="s">
        <v>495</v>
      </c>
      <c r="G433" s="172">
        <v>125</v>
      </c>
      <c r="H433" s="172">
        <v>10</v>
      </c>
    </row>
    <row r="434" spans="1:8" customFormat="1" x14ac:dyDescent="0.2">
      <c r="A434" t="s">
        <v>1084</v>
      </c>
      <c r="B434">
        <v>262</v>
      </c>
      <c r="C434">
        <v>112852</v>
      </c>
      <c r="D434" t="s">
        <v>289</v>
      </c>
      <c r="E434" t="s">
        <v>858</v>
      </c>
      <c r="F434" t="s">
        <v>493</v>
      </c>
      <c r="G434" s="172">
        <v>80</v>
      </c>
      <c r="H434" s="172">
        <v>5</v>
      </c>
    </row>
    <row r="435" spans="1:8" customFormat="1" x14ac:dyDescent="0.2">
      <c r="A435" t="s">
        <v>1084</v>
      </c>
      <c r="B435">
        <v>261</v>
      </c>
      <c r="C435">
        <v>112859</v>
      </c>
      <c r="D435" t="s">
        <v>288</v>
      </c>
      <c r="E435" t="s">
        <v>858</v>
      </c>
      <c r="F435" t="s">
        <v>493</v>
      </c>
      <c r="G435" s="172">
        <v>85</v>
      </c>
      <c r="H435" s="172">
        <v>5</v>
      </c>
    </row>
    <row r="436" spans="1:8" customFormat="1" x14ac:dyDescent="0.2">
      <c r="A436" t="s">
        <v>1084</v>
      </c>
      <c r="B436">
        <v>260</v>
      </c>
      <c r="C436">
        <v>112841</v>
      </c>
      <c r="D436" t="s">
        <v>721</v>
      </c>
      <c r="E436" t="s">
        <v>858</v>
      </c>
      <c r="F436" t="s">
        <v>493</v>
      </c>
      <c r="G436" s="172">
        <v>115</v>
      </c>
      <c r="H436" s="172">
        <v>5</v>
      </c>
    </row>
    <row r="437" spans="1:8" customFormat="1" x14ac:dyDescent="0.2">
      <c r="A437" t="s">
        <v>1084</v>
      </c>
      <c r="B437">
        <v>263</v>
      </c>
      <c r="C437">
        <v>112866</v>
      </c>
      <c r="D437" t="s">
        <v>722</v>
      </c>
      <c r="E437" t="s">
        <v>858</v>
      </c>
      <c r="F437" t="s">
        <v>493</v>
      </c>
      <c r="G437" s="172">
        <v>165</v>
      </c>
      <c r="H437" s="172">
        <v>5</v>
      </c>
    </row>
    <row r="438" spans="1:8" customFormat="1" x14ac:dyDescent="0.2">
      <c r="A438" t="s">
        <v>1086</v>
      </c>
      <c r="B438">
        <v>400</v>
      </c>
      <c r="C438">
        <v>116948</v>
      </c>
      <c r="D438" t="s">
        <v>114</v>
      </c>
      <c r="E438" t="s">
        <v>864</v>
      </c>
      <c r="F438" t="s">
        <v>677</v>
      </c>
      <c r="G438" s="172">
        <v>80</v>
      </c>
      <c r="H438" s="172">
        <v>1.1299999999999999</v>
      </c>
    </row>
    <row r="439" spans="1:8" customFormat="1" x14ac:dyDescent="0.2">
      <c r="A439" t="s">
        <v>1084</v>
      </c>
      <c r="B439">
        <v>202</v>
      </c>
      <c r="C439">
        <v>112881</v>
      </c>
      <c r="D439" t="s">
        <v>283</v>
      </c>
      <c r="E439" t="s">
        <v>921</v>
      </c>
      <c r="F439" t="s">
        <v>632</v>
      </c>
      <c r="G439" s="172">
        <v>165</v>
      </c>
      <c r="H439" s="172">
        <v>5</v>
      </c>
    </row>
    <row r="440" spans="1:8" customFormat="1" x14ac:dyDescent="0.2">
      <c r="A440" t="s">
        <v>1084</v>
      </c>
      <c r="B440">
        <v>270</v>
      </c>
      <c r="C440">
        <v>112896</v>
      </c>
      <c r="D440" t="s">
        <v>291</v>
      </c>
      <c r="E440" t="s">
        <v>837</v>
      </c>
      <c r="F440" t="s">
        <v>529</v>
      </c>
      <c r="G440" s="172">
        <v>85</v>
      </c>
      <c r="H440" s="172">
        <v>10</v>
      </c>
    </row>
    <row r="441" spans="1:8" customFormat="1" x14ac:dyDescent="0.2">
      <c r="A441" t="s">
        <v>1084</v>
      </c>
      <c r="B441">
        <v>114</v>
      </c>
      <c r="C441">
        <v>112971</v>
      </c>
      <c r="D441" t="s">
        <v>277</v>
      </c>
      <c r="E441" t="s">
        <v>855</v>
      </c>
      <c r="F441" t="s">
        <v>683</v>
      </c>
      <c r="G441" s="172">
        <v>65</v>
      </c>
      <c r="H441" s="172">
        <v>5</v>
      </c>
    </row>
    <row r="442" spans="1:8" customFormat="1" x14ac:dyDescent="0.2">
      <c r="A442" t="s">
        <v>1086</v>
      </c>
      <c r="B442">
        <v>323</v>
      </c>
      <c r="C442">
        <v>117249</v>
      </c>
      <c r="D442" t="s">
        <v>109</v>
      </c>
      <c r="E442" t="s">
        <v>1040</v>
      </c>
      <c r="F442" t="s">
        <v>457</v>
      </c>
      <c r="G442" s="172">
        <v>155</v>
      </c>
      <c r="H442" s="172">
        <v>0</v>
      </c>
    </row>
    <row r="443" spans="1:8" customFormat="1" x14ac:dyDescent="0.2">
      <c r="A443" t="s">
        <v>1084</v>
      </c>
      <c r="B443">
        <v>196</v>
      </c>
      <c r="C443">
        <v>113032</v>
      </c>
      <c r="D443" t="s">
        <v>282</v>
      </c>
      <c r="E443" t="s">
        <v>801</v>
      </c>
      <c r="F443" t="s">
        <v>590</v>
      </c>
      <c r="G443" s="172">
        <v>50</v>
      </c>
      <c r="H443" s="172">
        <v>1.23</v>
      </c>
    </row>
    <row r="444" spans="1:8" customFormat="1" x14ac:dyDescent="0.2">
      <c r="A444" t="s">
        <v>1084</v>
      </c>
      <c r="B444">
        <v>131</v>
      </c>
      <c r="C444">
        <v>113044</v>
      </c>
      <c r="D444" t="s">
        <v>279</v>
      </c>
      <c r="E444" t="s">
        <v>972</v>
      </c>
      <c r="F444" t="s">
        <v>572</v>
      </c>
      <c r="G444" s="172">
        <v>20</v>
      </c>
      <c r="H444" s="172">
        <v>1.63</v>
      </c>
    </row>
    <row r="445" spans="1:8" customFormat="1" x14ac:dyDescent="0.2">
      <c r="A445" t="s">
        <v>1086</v>
      </c>
      <c r="B445">
        <v>409</v>
      </c>
      <c r="C445">
        <v>117033</v>
      </c>
      <c r="D445" t="s">
        <v>115</v>
      </c>
      <c r="E445" t="s">
        <v>950</v>
      </c>
      <c r="F445" t="s">
        <v>601</v>
      </c>
      <c r="G445" s="172">
        <v>45</v>
      </c>
      <c r="H445" s="172">
        <v>0.42</v>
      </c>
    </row>
    <row r="446" spans="1:8" customFormat="1" x14ac:dyDescent="0.2">
      <c r="A446" t="s">
        <v>1084</v>
      </c>
      <c r="B446">
        <v>241</v>
      </c>
      <c r="C446">
        <v>113134</v>
      </c>
      <c r="D446" t="s">
        <v>285</v>
      </c>
      <c r="E446" t="s">
        <v>981</v>
      </c>
      <c r="F446" t="s">
        <v>562</v>
      </c>
      <c r="G446" s="172">
        <v>135</v>
      </c>
      <c r="H446" s="172">
        <v>10</v>
      </c>
    </row>
    <row r="447" spans="1:8" customFormat="1" x14ac:dyDescent="0.2">
      <c r="A447" t="s">
        <v>1085</v>
      </c>
      <c r="B447">
        <v>59</v>
      </c>
      <c r="C447">
        <v>116831</v>
      </c>
      <c r="D447" t="s">
        <v>128</v>
      </c>
      <c r="E447" t="s">
        <v>811</v>
      </c>
      <c r="F447" t="s">
        <v>531</v>
      </c>
      <c r="G447" s="172">
        <v>35</v>
      </c>
      <c r="H447" s="172">
        <v>0</v>
      </c>
    </row>
    <row r="448" spans="1:8" customFormat="1" x14ac:dyDescent="0.2">
      <c r="A448" t="s">
        <v>1084</v>
      </c>
      <c r="B448">
        <v>34</v>
      </c>
      <c r="C448">
        <v>113152</v>
      </c>
      <c r="D448" t="s">
        <v>273</v>
      </c>
      <c r="E448" t="s">
        <v>1039</v>
      </c>
      <c r="F448" t="s">
        <v>459</v>
      </c>
      <c r="G448" s="172">
        <v>40</v>
      </c>
      <c r="H448" s="172">
        <v>5</v>
      </c>
    </row>
    <row r="449" spans="1:8" customFormat="1" x14ac:dyDescent="0.2">
      <c r="A449" t="s">
        <v>1085</v>
      </c>
      <c r="B449">
        <v>542</v>
      </c>
      <c r="C449">
        <v>116889</v>
      </c>
      <c r="D449" t="s">
        <v>156</v>
      </c>
      <c r="E449" t="s">
        <v>894</v>
      </c>
      <c r="F449" t="s">
        <v>551</v>
      </c>
      <c r="G449" s="172">
        <v>10</v>
      </c>
      <c r="H449" s="172">
        <v>40</v>
      </c>
    </row>
    <row r="450" spans="1:8" customFormat="1" x14ac:dyDescent="0.2">
      <c r="A450" t="s">
        <v>1101</v>
      </c>
      <c r="B450">
        <v>599</v>
      </c>
      <c r="C450">
        <v>114031</v>
      </c>
      <c r="D450" t="s">
        <v>423</v>
      </c>
      <c r="E450" t="s">
        <v>804</v>
      </c>
      <c r="F450" t="s">
        <v>495</v>
      </c>
      <c r="G450" s="172">
        <v>20</v>
      </c>
      <c r="H450" s="172">
        <v>1.1499999999999999</v>
      </c>
    </row>
  </sheetData>
  <autoFilter ref="A6:H450" xr:uid="{00000000-0001-0000-0400-000000000000}"/>
  <mergeCells count="2">
    <mergeCell ref="G7:H7"/>
    <mergeCell ref="G8:H8"/>
  </mergeCells>
  <pageMargins left="0.23622047244094491" right="0.15748031496062992" top="0.23622047244094491" bottom="0.23622047244094491" header="0.15748031496062992" footer="0.15748031496062992"/>
  <pageSetup paperSize="9" scale="53"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365A-0416-4CDA-A4DC-8A4DF6B989DD}">
  <dimension ref="A1:H1135"/>
  <sheetViews>
    <sheetView topLeftCell="E1" workbookViewId="0">
      <selection activeCell="E7" sqref="E7"/>
    </sheetView>
  </sheetViews>
  <sheetFormatPr baseColWidth="10" defaultRowHeight="14.25" x14ac:dyDescent="0.2"/>
  <cols>
    <col min="1" max="1" width="23" style="161" hidden="1" customWidth="1"/>
    <col min="2" max="2" width="60.140625" style="161" hidden="1" customWidth="1"/>
    <col min="3" max="4" width="9.85546875" style="161" hidden="1" customWidth="1"/>
    <col min="5" max="5" width="65.85546875" style="161" bestFit="1" customWidth="1"/>
    <col min="6" max="6" width="10.140625" style="161" bestFit="1" customWidth="1"/>
    <col min="7" max="7" width="11.42578125" style="161" customWidth="1"/>
    <col min="8" max="8" width="25.85546875" style="161" hidden="1" customWidth="1"/>
    <col min="9" max="10" width="11.42578125" style="161" customWidth="1"/>
    <col min="11" max="16384" width="11.42578125" style="161"/>
  </cols>
  <sheetData>
    <row r="1" spans="1:8" ht="18" x14ac:dyDescent="0.25">
      <c r="A1" s="161" t="s">
        <v>1042</v>
      </c>
      <c r="B1" s="161" t="s">
        <v>67</v>
      </c>
      <c r="C1" s="170" t="s">
        <v>66</v>
      </c>
      <c r="D1" s="173" t="s">
        <v>1082</v>
      </c>
      <c r="E1" s="162" t="s">
        <v>1045</v>
      </c>
      <c r="H1" s="161" t="s">
        <v>1042</v>
      </c>
    </row>
    <row r="2" spans="1:8" ht="15" x14ac:dyDescent="0.2">
      <c r="A2" t="s">
        <v>826</v>
      </c>
      <c r="B2" t="s">
        <v>749</v>
      </c>
      <c r="C2">
        <v>575</v>
      </c>
      <c r="D2">
        <v>112483</v>
      </c>
      <c r="E2" s="163" t="s">
        <v>1054</v>
      </c>
      <c r="F2" s="164"/>
      <c r="H2" t="s">
        <v>826</v>
      </c>
    </row>
    <row r="3" spans="1:8" ht="15" x14ac:dyDescent="0.2">
      <c r="A3" t="s">
        <v>826</v>
      </c>
      <c r="B3" t="s">
        <v>340</v>
      </c>
      <c r="C3">
        <v>40</v>
      </c>
      <c r="D3">
        <v>111968</v>
      </c>
      <c r="E3" s="163" t="s">
        <v>1046</v>
      </c>
      <c r="F3" s="164"/>
      <c r="H3" t="s">
        <v>818</v>
      </c>
    </row>
    <row r="4" spans="1:8" ht="15" x14ac:dyDescent="0.2">
      <c r="A4" t="s">
        <v>826</v>
      </c>
      <c r="B4" t="s">
        <v>345</v>
      </c>
      <c r="C4">
        <v>130</v>
      </c>
      <c r="D4">
        <v>112501</v>
      </c>
      <c r="E4" s="163" t="s">
        <v>1047</v>
      </c>
      <c r="F4" s="164"/>
      <c r="H4" t="s">
        <v>915</v>
      </c>
    </row>
    <row r="5" spans="1:8" ht="15" x14ac:dyDescent="0.2">
      <c r="A5" t="s">
        <v>818</v>
      </c>
      <c r="B5" t="s">
        <v>756</v>
      </c>
      <c r="C5">
        <v>513</v>
      </c>
      <c r="D5">
        <v>112655</v>
      </c>
      <c r="E5" s="163"/>
      <c r="F5" s="164"/>
      <c r="H5" t="s">
        <v>875</v>
      </c>
    </row>
    <row r="6" spans="1:8" ht="15" x14ac:dyDescent="0.2">
      <c r="A6" t="s">
        <v>818</v>
      </c>
      <c r="B6" t="s">
        <v>295</v>
      </c>
      <c r="C6">
        <v>368</v>
      </c>
      <c r="D6">
        <v>112672</v>
      </c>
      <c r="E6" s="164"/>
      <c r="F6" s="164"/>
      <c r="H6" t="s">
        <v>1014</v>
      </c>
    </row>
    <row r="7" spans="1:8" ht="15.75" x14ac:dyDescent="0.2">
      <c r="A7" t="s">
        <v>915</v>
      </c>
      <c r="B7" t="s">
        <v>106</v>
      </c>
      <c r="C7">
        <v>216</v>
      </c>
      <c r="D7">
        <v>117079</v>
      </c>
      <c r="E7" s="160"/>
      <c r="F7" s="164"/>
      <c r="H7" t="s">
        <v>946</v>
      </c>
    </row>
    <row r="8" spans="1:8" ht="15.75" x14ac:dyDescent="0.25">
      <c r="A8" t="s">
        <v>875</v>
      </c>
      <c r="B8" t="s">
        <v>310</v>
      </c>
      <c r="C8">
        <v>170</v>
      </c>
      <c r="D8">
        <v>113256</v>
      </c>
      <c r="E8" s="165" t="s">
        <v>1043</v>
      </c>
      <c r="F8" s="166" t="s">
        <v>1044</v>
      </c>
      <c r="H8" t="s">
        <v>904</v>
      </c>
    </row>
    <row r="9" spans="1:8" ht="15" x14ac:dyDescent="0.2">
      <c r="A9" t="s">
        <v>1014</v>
      </c>
      <c r="B9" t="s">
        <v>111</v>
      </c>
      <c r="C9">
        <v>366</v>
      </c>
      <c r="D9">
        <v>117095</v>
      </c>
      <c r="E9" s="167" t="str" cm="1">
        <f t="array" ref="E9">IFERROR(_xlfn._xlws.SORT(_xlfn._xlws.FILTER(B2:C441,A2:A441=$E$7,""),2),"")</f>
        <v/>
      </c>
      <c r="F9" s="168"/>
      <c r="H9" t="s">
        <v>847</v>
      </c>
    </row>
    <row r="10" spans="1:8" ht="15" x14ac:dyDescent="0.2">
      <c r="A10" t="s">
        <v>1014</v>
      </c>
      <c r="B10" t="s">
        <v>112</v>
      </c>
      <c r="C10">
        <v>367</v>
      </c>
      <c r="D10">
        <v>117108</v>
      </c>
      <c r="E10" s="167"/>
      <c r="F10" s="168"/>
      <c r="H10" t="s">
        <v>958</v>
      </c>
    </row>
    <row r="11" spans="1:8" ht="15" x14ac:dyDescent="0.2">
      <c r="A11" t="s">
        <v>946</v>
      </c>
      <c r="B11" t="s">
        <v>263</v>
      </c>
      <c r="C11">
        <v>1</v>
      </c>
      <c r="D11">
        <v>113269</v>
      </c>
      <c r="E11" s="167"/>
      <c r="F11" s="168"/>
      <c r="H11" t="s">
        <v>948</v>
      </c>
    </row>
    <row r="12" spans="1:8" ht="15" x14ac:dyDescent="0.2">
      <c r="A12" t="s">
        <v>904</v>
      </c>
      <c r="B12" t="s">
        <v>173</v>
      </c>
      <c r="C12">
        <v>279</v>
      </c>
      <c r="D12">
        <v>113925</v>
      </c>
      <c r="E12" s="167"/>
      <c r="F12" s="168"/>
      <c r="H12" t="s">
        <v>898</v>
      </c>
    </row>
    <row r="13" spans="1:8" ht="15" x14ac:dyDescent="0.2">
      <c r="A13" t="s">
        <v>847</v>
      </c>
      <c r="B13" t="s">
        <v>368</v>
      </c>
      <c r="C13">
        <v>205</v>
      </c>
      <c r="D13">
        <v>111980</v>
      </c>
      <c r="E13" s="167"/>
      <c r="F13" s="168"/>
      <c r="H13" t="s">
        <v>873</v>
      </c>
    </row>
    <row r="14" spans="1:8" ht="15" x14ac:dyDescent="0.2">
      <c r="A14" t="s">
        <v>847</v>
      </c>
      <c r="B14" t="s">
        <v>376</v>
      </c>
      <c r="C14">
        <v>565</v>
      </c>
      <c r="D14">
        <v>112399</v>
      </c>
      <c r="E14" s="167"/>
      <c r="F14" s="168"/>
      <c r="H14" t="s">
        <v>1010</v>
      </c>
    </row>
    <row r="15" spans="1:8" ht="15" x14ac:dyDescent="0.2">
      <c r="A15" t="s">
        <v>958</v>
      </c>
      <c r="B15" t="s">
        <v>206</v>
      </c>
      <c r="C15">
        <v>221</v>
      </c>
      <c r="D15">
        <v>113940</v>
      </c>
      <c r="E15" s="167"/>
      <c r="F15" s="168"/>
      <c r="H15" t="s">
        <v>1028</v>
      </c>
    </row>
    <row r="16" spans="1:8" ht="15" x14ac:dyDescent="0.2">
      <c r="A16" t="s">
        <v>948</v>
      </c>
      <c r="B16" t="s">
        <v>278</v>
      </c>
      <c r="C16">
        <v>118</v>
      </c>
      <c r="D16">
        <v>112684</v>
      </c>
      <c r="E16" s="167"/>
      <c r="F16" s="168"/>
      <c r="H16" t="s">
        <v>874</v>
      </c>
    </row>
    <row r="17" spans="1:8" ht="15" x14ac:dyDescent="0.2">
      <c r="A17" t="s">
        <v>898</v>
      </c>
      <c r="B17" t="s">
        <v>281</v>
      </c>
      <c r="C17">
        <v>190</v>
      </c>
      <c r="D17">
        <v>112695</v>
      </c>
      <c r="E17" s="167"/>
      <c r="F17" s="168"/>
      <c r="H17" t="s">
        <v>804</v>
      </c>
    </row>
    <row r="18" spans="1:8" ht="15" x14ac:dyDescent="0.2">
      <c r="A18" t="s">
        <v>873</v>
      </c>
      <c r="B18" t="s">
        <v>276</v>
      </c>
      <c r="C18">
        <v>55</v>
      </c>
      <c r="D18">
        <v>112707</v>
      </c>
      <c r="E18" s="167"/>
      <c r="F18" s="168"/>
      <c r="H18" t="s">
        <v>806</v>
      </c>
    </row>
    <row r="19" spans="1:8" ht="15" x14ac:dyDescent="0.2">
      <c r="A19" t="s">
        <v>1010</v>
      </c>
      <c r="B19" t="s">
        <v>344</v>
      </c>
      <c r="C19">
        <v>70</v>
      </c>
      <c r="D19">
        <v>111992</v>
      </c>
      <c r="E19" s="167"/>
      <c r="F19" s="168"/>
      <c r="H19" t="s">
        <v>810</v>
      </c>
    </row>
    <row r="20" spans="1:8" ht="15" x14ac:dyDescent="0.2">
      <c r="A20" t="s">
        <v>1028</v>
      </c>
      <c r="B20" t="s">
        <v>94</v>
      </c>
      <c r="C20">
        <v>528</v>
      </c>
      <c r="D20">
        <v>117382</v>
      </c>
      <c r="E20" s="167"/>
      <c r="F20" s="168"/>
      <c r="H20" t="s">
        <v>1038</v>
      </c>
    </row>
    <row r="21" spans="1:8" ht="15" x14ac:dyDescent="0.2">
      <c r="A21" t="s">
        <v>874</v>
      </c>
      <c r="B21" t="s">
        <v>342</v>
      </c>
      <c r="C21">
        <v>57</v>
      </c>
      <c r="D21">
        <v>111423</v>
      </c>
      <c r="E21" s="167"/>
      <c r="F21" s="168"/>
      <c r="H21" t="s">
        <v>960</v>
      </c>
    </row>
    <row r="22" spans="1:8" ht="15" x14ac:dyDescent="0.2">
      <c r="A22" t="s">
        <v>804</v>
      </c>
      <c r="B22" t="s">
        <v>788</v>
      </c>
      <c r="C22">
        <v>574</v>
      </c>
      <c r="D22">
        <v>113954</v>
      </c>
      <c r="E22" s="167"/>
      <c r="F22" s="168"/>
      <c r="H22" t="s">
        <v>797</v>
      </c>
    </row>
    <row r="23" spans="1:8" ht="15" x14ac:dyDescent="0.2">
      <c r="A23" t="s">
        <v>804</v>
      </c>
      <c r="B23" t="s">
        <v>177</v>
      </c>
      <c r="C23">
        <v>438</v>
      </c>
      <c r="D23">
        <v>113973</v>
      </c>
      <c r="E23" s="167"/>
      <c r="F23" s="168"/>
      <c r="H23" t="s">
        <v>941</v>
      </c>
    </row>
    <row r="24" spans="1:8" ht="15" x14ac:dyDescent="0.2">
      <c r="A24" t="s">
        <v>804</v>
      </c>
      <c r="B24" t="s">
        <v>178</v>
      </c>
      <c r="C24">
        <v>439</v>
      </c>
      <c r="D24">
        <v>113987</v>
      </c>
      <c r="E24" s="167"/>
      <c r="F24" s="168"/>
      <c r="H24" t="s">
        <v>997</v>
      </c>
    </row>
    <row r="25" spans="1:8" ht="15" x14ac:dyDescent="0.2">
      <c r="A25" t="s">
        <v>804</v>
      </c>
      <c r="B25" t="s">
        <v>180</v>
      </c>
      <c r="C25">
        <v>441</v>
      </c>
      <c r="D25">
        <v>114000</v>
      </c>
      <c r="E25" s="167"/>
      <c r="F25" s="168"/>
      <c r="H25" t="s">
        <v>978</v>
      </c>
    </row>
    <row r="26" spans="1:8" ht="15" x14ac:dyDescent="0.2">
      <c r="A26" t="s">
        <v>804</v>
      </c>
      <c r="B26" t="s">
        <v>179</v>
      </c>
      <c r="C26">
        <v>440</v>
      </c>
      <c r="D26">
        <v>114013</v>
      </c>
      <c r="E26" s="167"/>
      <c r="F26" s="168"/>
      <c r="H26" t="s">
        <v>888</v>
      </c>
    </row>
    <row r="27" spans="1:8" ht="15" x14ac:dyDescent="0.2">
      <c r="A27" t="s">
        <v>804</v>
      </c>
      <c r="B27" t="s">
        <v>423</v>
      </c>
      <c r="C27">
        <v>599</v>
      </c>
      <c r="D27">
        <v>114031</v>
      </c>
      <c r="E27" s="167"/>
      <c r="F27" s="168"/>
      <c r="H27" t="s">
        <v>860</v>
      </c>
    </row>
    <row r="28" spans="1:8" ht="15" x14ac:dyDescent="0.2">
      <c r="A28" t="s">
        <v>806</v>
      </c>
      <c r="B28" t="s">
        <v>181</v>
      </c>
      <c r="C28">
        <v>300</v>
      </c>
      <c r="D28">
        <v>114042</v>
      </c>
      <c r="E28" s="167"/>
      <c r="F28" s="168"/>
      <c r="H28" t="s">
        <v>998</v>
      </c>
    </row>
    <row r="29" spans="1:8" ht="15" x14ac:dyDescent="0.2">
      <c r="A29" t="s">
        <v>806</v>
      </c>
      <c r="B29" t="s">
        <v>195</v>
      </c>
      <c r="C29">
        <v>351</v>
      </c>
      <c r="D29">
        <v>114061</v>
      </c>
      <c r="E29" s="167"/>
      <c r="F29" s="168"/>
      <c r="H29" t="s">
        <v>880</v>
      </c>
    </row>
    <row r="30" spans="1:8" ht="15" x14ac:dyDescent="0.2">
      <c r="A30" t="s">
        <v>806</v>
      </c>
      <c r="B30" t="s">
        <v>188</v>
      </c>
      <c r="C30">
        <v>314</v>
      </c>
      <c r="D30">
        <v>114086</v>
      </c>
      <c r="E30" s="167"/>
      <c r="F30" s="168"/>
      <c r="H30" t="s">
        <v>963</v>
      </c>
    </row>
    <row r="31" spans="1:8" ht="15" x14ac:dyDescent="0.2">
      <c r="A31" t="s">
        <v>806</v>
      </c>
      <c r="B31" t="s">
        <v>781</v>
      </c>
      <c r="C31">
        <v>305</v>
      </c>
      <c r="D31">
        <v>114110</v>
      </c>
      <c r="E31" s="167"/>
      <c r="F31" s="168"/>
      <c r="H31" t="s">
        <v>938</v>
      </c>
    </row>
    <row r="32" spans="1:8" ht="15" x14ac:dyDescent="0.2">
      <c r="A32" t="s">
        <v>806</v>
      </c>
      <c r="B32" t="s">
        <v>191</v>
      </c>
      <c r="C32">
        <v>332</v>
      </c>
      <c r="D32">
        <v>114131</v>
      </c>
      <c r="E32" s="167"/>
      <c r="F32" s="168"/>
      <c r="H32" t="s">
        <v>969</v>
      </c>
    </row>
    <row r="33" spans="1:8" ht="15" x14ac:dyDescent="0.2">
      <c r="A33" t="s">
        <v>806</v>
      </c>
      <c r="B33" t="s">
        <v>200</v>
      </c>
      <c r="C33">
        <v>588</v>
      </c>
      <c r="D33">
        <v>114153</v>
      </c>
      <c r="E33" s="167"/>
      <c r="F33" s="168"/>
      <c r="H33" t="s">
        <v>814</v>
      </c>
    </row>
    <row r="34" spans="1:8" ht="15" x14ac:dyDescent="0.2">
      <c r="A34" t="s">
        <v>806</v>
      </c>
      <c r="B34" t="s">
        <v>783</v>
      </c>
      <c r="C34">
        <v>586</v>
      </c>
      <c r="D34">
        <v>114165</v>
      </c>
      <c r="E34" s="167"/>
      <c r="F34" s="168"/>
      <c r="H34" t="s">
        <v>1023</v>
      </c>
    </row>
    <row r="35" spans="1:8" ht="15" x14ac:dyDescent="0.2">
      <c r="A35" t="s">
        <v>806</v>
      </c>
      <c r="B35" t="s">
        <v>782</v>
      </c>
      <c r="C35">
        <v>329</v>
      </c>
      <c r="D35">
        <v>114179</v>
      </c>
      <c r="E35" s="167"/>
      <c r="F35" s="168"/>
      <c r="H35" t="s">
        <v>918</v>
      </c>
    </row>
    <row r="36" spans="1:8" ht="15" x14ac:dyDescent="0.2">
      <c r="A36" t="s">
        <v>806</v>
      </c>
      <c r="B36" t="s">
        <v>201</v>
      </c>
      <c r="C36">
        <v>598</v>
      </c>
      <c r="D36">
        <v>114201</v>
      </c>
      <c r="E36" s="167"/>
      <c r="F36" s="168"/>
      <c r="H36" t="s">
        <v>827</v>
      </c>
    </row>
    <row r="37" spans="1:8" ht="15" x14ac:dyDescent="0.2">
      <c r="A37" t="s">
        <v>806</v>
      </c>
      <c r="B37" t="s">
        <v>182</v>
      </c>
      <c r="C37">
        <v>301</v>
      </c>
      <c r="D37">
        <v>114213</v>
      </c>
      <c r="E37" s="167"/>
      <c r="F37" s="168"/>
      <c r="H37" t="s">
        <v>974</v>
      </c>
    </row>
    <row r="38" spans="1:8" ht="15" x14ac:dyDescent="0.2">
      <c r="A38" t="s">
        <v>806</v>
      </c>
      <c r="B38" t="s">
        <v>192</v>
      </c>
      <c r="C38">
        <v>333</v>
      </c>
      <c r="D38">
        <v>114231</v>
      </c>
      <c r="E38" s="167"/>
      <c r="F38" s="168"/>
      <c r="H38" t="s">
        <v>1012</v>
      </c>
    </row>
    <row r="39" spans="1:8" ht="15" x14ac:dyDescent="0.2">
      <c r="A39" t="s">
        <v>806</v>
      </c>
      <c r="B39" t="s">
        <v>183</v>
      </c>
      <c r="C39">
        <v>302</v>
      </c>
      <c r="D39">
        <v>114250</v>
      </c>
      <c r="E39" s="167"/>
      <c r="F39" s="168"/>
      <c r="H39" t="s">
        <v>832</v>
      </c>
    </row>
    <row r="40" spans="1:8" ht="15" x14ac:dyDescent="0.2">
      <c r="A40" t="s">
        <v>806</v>
      </c>
      <c r="B40" t="s">
        <v>189</v>
      </c>
      <c r="C40">
        <v>315</v>
      </c>
      <c r="D40">
        <v>114271</v>
      </c>
      <c r="E40" s="167"/>
      <c r="F40" s="168"/>
      <c r="H40" t="s">
        <v>916</v>
      </c>
    </row>
    <row r="41" spans="1:8" ht="15" x14ac:dyDescent="0.2">
      <c r="A41" t="s">
        <v>806</v>
      </c>
      <c r="B41" t="s">
        <v>184</v>
      </c>
      <c r="C41">
        <v>304</v>
      </c>
      <c r="D41">
        <v>114292</v>
      </c>
      <c r="E41" s="167"/>
      <c r="F41" s="168"/>
      <c r="H41" t="s">
        <v>1005</v>
      </c>
    </row>
    <row r="42" spans="1:8" ht="15" x14ac:dyDescent="0.2">
      <c r="A42" t="s">
        <v>806</v>
      </c>
      <c r="B42" t="s">
        <v>187</v>
      </c>
      <c r="C42">
        <v>313</v>
      </c>
      <c r="D42">
        <v>114313</v>
      </c>
      <c r="E42" s="167"/>
      <c r="F42" s="168"/>
      <c r="H42" t="s">
        <v>970</v>
      </c>
    </row>
    <row r="43" spans="1:8" ht="15" x14ac:dyDescent="0.2">
      <c r="A43" t="s">
        <v>806</v>
      </c>
      <c r="B43" t="s">
        <v>185</v>
      </c>
      <c r="C43">
        <v>306</v>
      </c>
      <c r="D43">
        <v>114329</v>
      </c>
      <c r="E43" s="167"/>
      <c r="F43" s="168"/>
      <c r="H43" t="s">
        <v>897</v>
      </c>
    </row>
    <row r="44" spans="1:8" ht="15" x14ac:dyDescent="0.2">
      <c r="A44" t="s">
        <v>806</v>
      </c>
      <c r="B44" t="s">
        <v>193</v>
      </c>
      <c r="C44">
        <v>334</v>
      </c>
      <c r="D44">
        <v>114342</v>
      </c>
      <c r="E44" s="167"/>
      <c r="F44" s="168"/>
      <c r="H44" t="s">
        <v>839</v>
      </c>
    </row>
    <row r="45" spans="1:8" ht="15" x14ac:dyDescent="0.2">
      <c r="A45" t="s">
        <v>806</v>
      </c>
      <c r="B45" t="s">
        <v>186</v>
      </c>
      <c r="C45">
        <v>307</v>
      </c>
      <c r="D45">
        <v>114355</v>
      </c>
      <c r="E45" s="167"/>
      <c r="F45" s="168"/>
      <c r="H45" t="s">
        <v>844</v>
      </c>
    </row>
    <row r="46" spans="1:8" ht="15" x14ac:dyDescent="0.2">
      <c r="A46" t="s">
        <v>806</v>
      </c>
      <c r="B46" t="s">
        <v>199</v>
      </c>
      <c r="C46">
        <v>587</v>
      </c>
      <c r="D46">
        <v>114368</v>
      </c>
      <c r="E46" s="167"/>
      <c r="F46" s="168"/>
      <c r="H46" t="s">
        <v>944</v>
      </c>
    </row>
    <row r="47" spans="1:8" ht="15" x14ac:dyDescent="0.2">
      <c r="A47" t="s">
        <v>806</v>
      </c>
      <c r="B47" t="s">
        <v>1065</v>
      </c>
      <c r="C47">
        <v>608</v>
      </c>
      <c r="D47">
        <v>125009</v>
      </c>
      <c r="E47" s="167"/>
      <c r="F47" s="168"/>
      <c r="H47" t="s">
        <v>852</v>
      </c>
    </row>
    <row r="48" spans="1:8" ht="15" x14ac:dyDescent="0.2">
      <c r="A48" t="s">
        <v>806</v>
      </c>
      <c r="B48" t="s">
        <v>196</v>
      </c>
      <c r="C48">
        <v>352</v>
      </c>
      <c r="D48">
        <v>114384</v>
      </c>
      <c r="E48" s="167"/>
      <c r="F48" s="168"/>
      <c r="H48" t="s">
        <v>954</v>
      </c>
    </row>
    <row r="49" spans="1:8" ht="15" x14ac:dyDescent="0.2">
      <c r="A49" t="s">
        <v>806</v>
      </c>
      <c r="B49" t="s">
        <v>190</v>
      </c>
      <c r="C49">
        <v>328</v>
      </c>
      <c r="D49">
        <v>114410</v>
      </c>
      <c r="E49" s="167"/>
      <c r="F49" s="168"/>
      <c r="H49" t="s">
        <v>835</v>
      </c>
    </row>
    <row r="50" spans="1:8" ht="15" x14ac:dyDescent="0.2">
      <c r="A50" t="s">
        <v>806</v>
      </c>
      <c r="B50" t="s">
        <v>194</v>
      </c>
      <c r="C50">
        <v>338</v>
      </c>
      <c r="D50">
        <v>114436</v>
      </c>
      <c r="E50" s="167"/>
      <c r="F50" s="168"/>
      <c r="H50" t="s">
        <v>846</v>
      </c>
    </row>
    <row r="51" spans="1:8" ht="15" x14ac:dyDescent="0.2">
      <c r="A51" t="s">
        <v>806</v>
      </c>
      <c r="B51" t="s">
        <v>1069</v>
      </c>
      <c r="C51">
        <v>611</v>
      </c>
      <c r="D51">
        <v>126106</v>
      </c>
      <c r="E51" s="167"/>
      <c r="F51" s="168"/>
      <c r="H51" t="s">
        <v>890</v>
      </c>
    </row>
    <row r="52" spans="1:8" ht="15" x14ac:dyDescent="0.2">
      <c r="A52" t="s">
        <v>806</v>
      </c>
      <c r="B52" t="s">
        <v>197</v>
      </c>
      <c r="C52">
        <v>353</v>
      </c>
      <c r="D52">
        <v>114460</v>
      </c>
      <c r="E52" s="167"/>
      <c r="F52" s="168"/>
      <c r="H52" t="s">
        <v>920</v>
      </c>
    </row>
    <row r="53" spans="1:8" ht="15" x14ac:dyDescent="0.2">
      <c r="A53" t="s">
        <v>806</v>
      </c>
      <c r="B53" t="s">
        <v>198</v>
      </c>
      <c r="C53">
        <v>581</v>
      </c>
      <c r="D53">
        <v>114478</v>
      </c>
      <c r="E53" s="167"/>
      <c r="F53" s="168"/>
      <c r="H53" t="s">
        <v>932</v>
      </c>
    </row>
    <row r="54" spans="1:8" ht="15" x14ac:dyDescent="0.2">
      <c r="A54" t="s">
        <v>806</v>
      </c>
      <c r="B54" t="s">
        <v>741</v>
      </c>
      <c r="C54">
        <v>834</v>
      </c>
      <c r="D54">
        <v>119937</v>
      </c>
      <c r="E54" s="167"/>
      <c r="F54" s="168"/>
      <c r="H54" t="s">
        <v>889</v>
      </c>
    </row>
    <row r="55" spans="1:8" ht="15" x14ac:dyDescent="0.2">
      <c r="A55" t="s">
        <v>810</v>
      </c>
      <c r="B55" t="s">
        <v>334</v>
      </c>
      <c r="C55">
        <v>551</v>
      </c>
      <c r="D55">
        <v>111435</v>
      </c>
      <c r="E55" s="167"/>
      <c r="F55" s="168"/>
      <c r="H55" t="s">
        <v>949</v>
      </c>
    </row>
    <row r="56" spans="1:8" ht="15" x14ac:dyDescent="0.2">
      <c r="A56" t="s">
        <v>810</v>
      </c>
      <c r="B56" t="s">
        <v>739</v>
      </c>
      <c r="C56">
        <v>553</v>
      </c>
      <c r="D56">
        <v>111450</v>
      </c>
      <c r="E56" s="167"/>
      <c r="F56" s="168"/>
      <c r="H56" t="s">
        <v>968</v>
      </c>
    </row>
    <row r="57" spans="1:8" ht="15" x14ac:dyDescent="0.2">
      <c r="A57" t="s">
        <v>810</v>
      </c>
      <c r="B57" t="s">
        <v>332</v>
      </c>
      <c r="C57">
        <v>547</v>
      </c>
      <c r="D57">
        <v>111467</v>
      </c>
      <c r="E57" s="167"/>
      <c r="F57" s="168"/>
      <c r="H57" t="s">
        <v>959</v>
      </c>
    </row>
    <row r="58" spans="1:8" ht="15" x14ac:dyDescent="0.2">
      <c r="A58" t="s">
        <v>810</v>
      </c>
      <c r="B58" t="s">
        <v>434</v>
      </c>
      <c r="C58">
        <v>555</v>
      </c>
      <c r="D58">
        <v>111479</v>
      </c>
      <c r="E58" s="167"/>
      <c r="F58" s="168"/>
      <c r="H58" t="s">
        <v>986</v>
      </c>
    </row>
    <row r="59" spans="1:8" ht="15" x14ac:dyDescent="0.2">
      <c r="A59" t="s">
        <v>810</v>
      </c>
      <c r="B59" t="s">
        <v>333</v>
      </c>
      <c r="C59">
        <v>548</v>
      </c>
      <c r="D59">
        <v>111495</v>
      </c>
      <c r="E59" s="167"/>
      <c r="F59" s="168"/>
      <c r="H59" t="s">
        <v>914</v>
      </c>
    </row>
    <row r="60" spans="1:8" ht="15" x14ac:dyDescent="0.2">
      <c r="A60" t="s">
        <v>810</v>
      </c>
      <c r="B60" t="s">
        <v>335</v>
      </c>
      <c r="C60">
        <v>552</v>
      </c>
      <c r="D60">
        <v>111508</v>
      </c>
      <c r="E60" s="164"/>
      <c r="F60" s="164"/>
      <c r="H60" t="s">
        <v>892</v>
      </c>
    </row>
    <row r="61" spans="1:8" ht="15" x14ac:dyDescent="0.2">
      <c r="A61" t="s">
        <v>810</v>
      </c>
      <c r="B61" t="s">
        <v>331</v>
      </c>
      <c r="C61">
        <v>546</v>
      </c>
      <c r="D61">
        <v>111522</v>
      </c>
      <c r="E61" s="164"/>
      <c r="F61" s="164"/>
      <c r="H61" t="s">
        <v>833</v>
      </c>
    </row>
    <row r="62" spans="1:8" ht="15" x14ac:dyDescent="0.2">
      <c r="A62" t="s">
        <v>810</v>
      </c>
      <c r="B62" t="s">
        <v>433</v>
      </c>
      <c r="C62">
        <v>550</v>
      </c>
      <c r="D62">
        <v>111538</v>
      </c>
      <c r="E62" s="164"/>
      <c r="F62" s="164"/>
      <c r="H62" t="s">
        <v>1000</v>
      </c>
    </row>
    <row r="63" spans="1:8" ht="15" x14ac:dyDescent="0.2">
      <c r="A63" t="s">
        <v>810</v>
      </c>
      <c r="B63" t="s">
        <v>336</v>
      </c>
      <c r="C63">
        <v>584</v>
      </c>
      <c r="D63">
        <v>111551</v>
      </c>
      <c r="E63" s="164"/>
      <c r="F63" s="164"/>
      <c r="H63" t="s">
        <v>1037</v>
      </c>
    </row>
    <row r="64" spans="1:8" ht="15" x14ac:dyDescent="0.2">
      <c r="A64" t="s">
        <v>810</v>
      </c>
      <c r="B64" t="s">
        <v>740</v>
      </c>
      <c r="C64">
        <v>590</v>
      </c>
      <c r="D64">
        <v>111563</v>
      </c>
      <c r="E64" s="164"/>
      <c r="F64" s="164"/>
      <c r="H64" t="s">
        <v>849</v>
      </c>
    </row>
    <row r="65" spans="1:8" ht="15" x14ac:dyDescent="0.2">
      <c r="A65" t="s">
        <v>810</v>
      </c>
      <c r="B65" t="s">
        <v>396</v>
      </c>
      <c r="C65">
        <v>601</v>
      </c>
      <c r="D65">
        <v>111576</v>
      </c>
      <c r="E65" s="164"/>
      <c r="F65" s="164"/>
      <c r="H65" t="s">
        <v>937</v>
      </c>
    </row>
    <row r="66" spans="1:8" ht="15" x14ac:dyDescent="0.2">
      <c r="A66" t="s">
        <v>810</v>
      </c>
      <c r="B66" t="s">
        <v>387</v>
      </c>
      <c r="C66">
        <v>558</v>
      </c>
      <c r="D66">
        <v>111585</v>
      </c>
      <c r="E66" s="164"/>
      <c r="F66" s="164"/>
      <c r="H66" t="s">
        <v>928</v>
      </c>
    </row>
    <row r="67" spans="1:8" ht="15" x14ac:dyDescent="0.2">
      <c r="A67" t="s">
        <v>810</v>
      </c>
      <c r="B67" t="s">
        <v>792</v>
      </c>
      <c r="C67">
        <v>556</v>
      </c>
      <c r="D67">
        <v>111653</v>
      </c>
      <c r="E67" s="164"/>
      <c r="F67" s="164"/>
      <c r="H67" t="s">
        <v>859</v>
      </c>
    </row>
    <row r="68" spans="1:8" ht="15" x14ac:dyDescent="0.2">
      <c r="A68" t="s">
        <v>810</v>
      </c>
      <c r="B68" t="s">
        <v>390</v>
      </c>
      <c r="C68">
        <v>562</v>
      </c>
      <c r="D68">
        <v>111599</v>
      </c>
      <c r="E68" s="164"/>
      <c r="F68" s="164"/>
      <c r="H68" t="s">
        <v>943</v>
      </c>
    </row>
    <row r="69" spans="1:8" ht="15" x14ac:dyDescent="0.2">
      <c r="A69" t="s">
        <v>810</v>
      </c>
      <c r="B69" t="s">
        <v>388</v>
      </c>
      <c r="C69">
        <v>560</v>
      </c>
      <c r="D69">
        <v>111627</v>
      </c>
      <c r="E69" s="164"/>
      <c r="F69" s="164"/>
      <c r="H69" t="s">
        <v>1027</v>
      </c>
    </row>
    <row r="70" spans="1:8" ht="15" x14ac:dyDescent="0.2">
      <c r="A70" t="s">
        <v>810</v>
      </c>
      <c r="B70" t="s">
        <v>391</v>
      </c>
      <c r="C70">
        <v>563</v>
      </c>
      <c r="D70">
        <v>111641</v>
      </c>
      <c r="E70" s="164"/>
      <c r="F70" s="164"/>
      <c r="H70" t="s">
        <v>1019</v>
      </c>
    </row>
    <row r="71" spans="1:8" ht="15" x14ac:dyDescent="0.2">
      <c r="A71" t="s">
        <v>810</v>
      </c>
      <c r="B71" t="s">
        <v>389</v>
      </c>
      <c r="C71">
        <v>561</v>
      </c>
      <c r="D71">
        <v>111612</v>
      </c>
      <c r="E71" s="164"/>
      <c r="F71" s="164"/>
      <c r="H71" t="s">
        <v>935</v>
      </c>
    </row>
    <row r="72" spans="1:8" ht="15" x14ac:dyDescent="0.2">
      <c r="A72" t="s">
        <v>810</v>
      </c>
      <c r="B72" t="s">
        <v>386</v>
      </c>
      <c r="C72">
        <v>557</v>
      </c>
      <c r="D72">
        <v>111667</v>
      </c>
      <c r="E72" s="164"/>
      <c r="F72" s="164"/>
      <c r="H72" t="s">
        <v>976</v>
      </c>
    </row>
    <row r="73" spans="1:8" ht="15" x14ac:dyDescent="0.2">
      <c r="A73" t="s">
        <v>810</v>
      </c>
      <c r="B73" t="s">
        <v>395</v>
      </c>
      <c r="C73">
        <v>585</v>
      </c>
      <c r="D73">
        <v>111681</v>
      </c>
      <c r="E73" s="164"/>
      <c r="F73" s="164"/>
      <c r="H73" t="s">
        <v>917</v>
      </c>
    </row>
    <row r="74" spans="1:8" ht="15" x14ac:dyDescent="0.2">
      <c r="A74" t="s">
        <v>1038</v>
      </c>
      <c r="B74" t="s">
        <v>202</v>
      </c>
      <c r="C74">
        <v>13</v>
      </c>
      <c r="D74">
        <v>114494</v>
      </c>
      <c r="E74" s="164"/>
      <c r="F74" s="164"/>
      <c r="H74" t="s">
        <v>1020</v>
      </c>
    </row>
    <row r="75" spans="1:8" ht="15" x14ac:dyDescent="0.2">
      <c r="A75" t="s">
        <v>960</v>
      </c>
      <c r="B75" t="s">
        <v>136</v>
      </c>
      <c r="C75">
        <v>316</v>
      </c>
      <c r="D75">
        <v>116222</v>
      </c>
      <c r="E75" s="164"/>
      <c r="F75" s="164"/>
      <c r="H75" t="s">
        <v>1007</v>
      </c>
    </row>
    <row r="76" spans="1:8" ht="15" x14ac:dyDescent="0.2">
      <c r="A76" t="s">
        <v>797</v>
      </c>
      <c r="B76" t="s">
        <v>236</v>
      </c>
      <c r="C76">
        <v>227</v>
      </c>
      <c r="D76">
        <v>114519</v>
      </c>
      <c r="E76" s="164"/>
      <c r="F76" s="164"/>
      <c r="H76" t="s">
        <v>1004</v>
      </c>
    </row>
    <row r="77" spans="1:8" ht="15" x14ac:dyDescent="0.2">
      <c r="A77" t="s">
        <v>797</v>
      </c>
      <c r="B77" t="s">
        <v>235</v>
      </c>
      <c r="C77">
        <v>226</v>
      </c>
      <c r="D77">
        <v>114535</v>
      </c>
      <c r="E77" s="164"/>
      <c r="F77" s="164"/>
      <c r="H77" t="s">
        <v>903</v>
      </c>
    </row>
    <row r="78" spans="1:8" ht="15" x14ac:dyDescent="0.2">
      <c r="A78" t="s">
        <v>941</v>
      </c>
      <c r="B78" t="s">
        <v>113</v>
      </c>
      <c r="C78">
        <v>392</v>
      </c>
      <c r="D78">
        <v>116912</v>
      </c>
      <c r="E78" s="164"/>
      <c r="F78" s="164"/>
      <c r="H78" t="s">
        <v>942</v>
      </c>
    </row>
    <row r="79" spans="1:8" ht="15" x14ac:dyDescent="0.2">
      <c r="A79" t="s">
        <v>997</v>
      </c>
      <c r="B79" t="s">
        <v>75</v>
      </c>
      <c r="C79">
        <v>135</v>
      </c>
      <c r="D79">
        <v>117427</v>
      </c>
      <c r="E79" s="164"/>
      <c r="F79" s="164"/>
      <c r="H79" t="s">
        <v>840</v>
      </c>
    </row>
    <row r="80" spans="1:8" ht="15" x14ac:dyDescent="0.2">
      <c r="A80" t="s">
        <v>978</v>
      </c>
      <c r="B80" t="s">
        <v>270</v>
      </c>
      <c r="C80">
        <v>268</v>
      </c>
      <c r="D80">
        <v>114550</v>
      </c>
      <c r="E80" s="164"/>
      <c r="F80" s="164"/>
      <c r="H80" t="s">
        <v>902</v>
      </c>
    </row>
    <row r="81" spans="1:8" ht="15" x14ac:dyDescent="0.2">
      <c r="A81" t="s">
        <v>888</v>
      </c>
      <c r="B81" t="s">
        <v>1058</v>
      </c>
      <c r="C81">
        <v>100</v>
      </c>
      <c r="D81">
        <v>114567</v>
      </c>
      <c r="E81" s="164"/>
      <c r="F81" s="164"/>
      <c r="H81" t="s">
        <v>905</v>
      </c>
    </row>
    <row r="82" spans="1:8" ht="15" x14ac:dyDescent="0.2">
      <c r="A82" t="s">
        <v>860</v>
      </c>
      <c r="B82" t="s">
        <v>205</v>
      </c>
      <c r="C82">
        <v>119</v>
      </c>
      <c r="D82">
        <v>114600</v>
      </c>
      <c r="E82" s="164"/>
      <c r="F82" s="164"/>
      <c r="H82" t="s">
        <v>823</v>
      </c>
    </row>
    <row r="83" spans="1:8" ht="15" x14ac:dyDescent="0.2">
      <c r="A83" t="s">
        <v>998</v>
      </c>
      <c r="B83" t="s">
        <v>73</v>
      </c>
      <c r="C83">
        <v>107</v>
      </c>
      <c r="D83">
        <v>117399</v>
      </c>
      <c r="E83" s="164"/>
      <c r="F83" s="164"/>
      <c r="H83" t="s">
        <v>822</v>
      </c>
    </row>
    <row r="84" spans="1:8" ht="15" x14ac:dyDescent="0.2">
      <c r="A84" t="s">
        <v>880</v>
      </c>
      <c r="B84" t="s">
        <v>426</v>
      </c>
      <c r="C84">
        <v>90</v>
      </c>
      <c r="D84">
        <v>111694</v>
      </c>
      <c r="E84" s="164"/>
      <c r="F84" s="164"/>
      <c r="H84" t="s">
        <v>793</v>
      </c>
    </row>
    <row r="85" spans="1:8" ht="15" x14ac:dyDescent="0.2">
      <c r="A85" t="s">
        <v>963</v>
      </c>
      <c r="B85" t="s">
        <v>126</v>
      </c>
      <c r="C85">
        <v>25</v>
      </c>
      <c r="D85">
        <v>116234</v>
      </c>
      <c r="E85" s="164"/>
      <c r="F85" s="164"/>
      <c r="H85" t="s">
        <v>816</v>
      </c>
    </row>
    <row r="86" spans="1:8" ht="15" x14ac:dyDescent="0.2">
      <c r="A86" t="s">
        <v>938</v>
      </c>
      <c r="B86" t="s">
        <v>367</v>
      </c>
      <c r="C86">
        <v>204</v>
      </c>
      <c r="D86">
        <v>112006</v>
      </c>
      <c r="E86" s="164"/>
      <c r="F86" s="164"/>
      <c r="H86" t="s">
        <v>815</v>
      </c>
    </row>
    <row r="87" spans="1:8" ht="15" x14ac:dyDescent="0.2">
      <c r="A87" t="s">
        <v>969</v>
      </c>
      <c r="B87" t="s">
        <v>361</v>
      </c>
      <c r="C87">
        <v>109</v>
      </c>
      <c r="D87">
        <v>112022</v>
      </c>
      <c r="E87" s="164"/>
      <c r="F87" s="164"/>
      <c r="H87" t="s">
        <v>807</v>
      </c>
    </row>
    <row r="88" spans="1:8" ht="15" x14ac:dyDescent="0.2">
      <c r="A88" t="s">
        <v>969</v>
      </c>
      <c r="B88" t="s">
        <v>360</v>
      </c>
      <c r="C88">
        <v>108</v>
      </c>
      <c r="D88">
        <v>112039</v>
      </c>
      <c r="E88" s="164"/>
      <c r="F88" s="164"/>
      <c r="H88" t="s">
        <v>933</v>
      </c>
    </row>
    <row r="89" spans="1:8" ht="15" x14ac:dyDescent="0.2">
      <c r="A89" t="s">
        <v>814</v>
      </c>
      <c r="B89" t="s">
        <v>1061</v>
      </c>
      <c r="C89">
        <v>429</v>
      </c>
      <c r="D89">
        <v>113283</v>
      </c>
      <c r="E89" s="164"/>
      <c r="F89" s="164"/>
      <c r="H89" t="s">
        <v>1015</v>
      </c>
    </row>
    <row r="90" spans="1:8" ht="15" x14ac:dyDescent="0.2">
      <c r="A90" t="s">
        <v>814</v>
      </c>
      <c r="B90" t="s">
        <v>322</v>
      </c>
      <c r="C90">
        <v>435</v>
      </c>
      <c r="D90">
        <v>113299</v>
      </c>
      <c r="E90" s="164"/>
      <c r="F90" s="164"/>
      <c r="H90" t="s">
        <v>799</v>
      </c>
    </row>
    <row r="91" spans="1:8" ht="15" x14ac:dyDescent="0.2">
      <c r="A91" t="s">
        <v>814</v>
      </c>
      <c r="B91" t="s">
        <v>317</v>
      </c>
      <c r="C91">
        <v>430</v>
      </c>
      <c r="D91">
        <v>113310</v>
      </c>
      <c r="E91" s="164"/>
      <c r="F91" s="164"/>
      <c r="H91" t="s">
        <v>813</v>
      </c>
    </row>
    <row r="92" spans="1:8" ht="15" x14ac:dyDescent="0.2">
      <c r="A92" t="s">
        <v>814</v>
      </c>
      <c r="B92" t="s">
        <v>318</v>
      </c>
      <c r="C92">
        <v>431</v>
      </c>
      <c r="D92">
        <v>113321</v>
      </c>
      <c r="E92" s="164"/>
      <c r="F92" s="164"/>
      <c r="H92" t="s">
        <v>956</v>
      </c>
    </row>
    <row r="93" spans="1:8" ht="15" x14ac:dyDescent="0.2">
      <c r="A93" t="s">
        <v>814</v>
      </c>
      <c r="B93" t="s">
        <v>319</v>
      </c>
      <c r="C93">
        <v>432</v>
      </c>
      <c r="D93">
        <v>113347</v>
      </c>
      <c r="E93" s="164"/>
      <c r="F93" s="164"/>
      <c r="H93" t="s">
        <v>931</v>
      </c>
    </row>
    <row r="94" spans="1:8" ht="15" x14ac:dyDescent="0.2">
      <c r="A94" t="s">
        <v>814</v>
      </c>
      <c r="B94" t="s">
        <v>320</v>
      </c>
      <c r="C94">
        <v>433</v>
      </c>
      <c r="D94">
        <v>113335</v>
      </c>
      <c r="E94" s="164"/>
      <c r="F94" s="164"/>
      <c r="H94" t="s">
        <v>802</v>
      </c>
    </row>
    <row r="95" spans="1:8" ht="15" x14ac:dyDescent="0.2">
      <c r="A95" t="s">
        <v>814</v>
      </c>
      <c r="B95" t="s">
        <v>321</v>
      </c>
      <c r="C95">
        <v>434</v>
      </c>
      <c r="D95">
        <v>113358</v>
      </c>
      <c r="E95" s="164"/>
      <c r="F95" s="164"/>
      <c r="H95" t="s">
        <v>1009</v>
      </c>
    </row>
    <row r="96" spans="1:8" ht="15" x14ac:dyDescent="0.2">
      <c r="A96" t="s">
        <v>1023</v>
      </c>
      <c r="B96" t="s">
        <v>131</v>
      </c>
      <c r="C96">
        <v>81</v>
      </c>
      <c r="D96">
        <v>116248</v>
      </c>
      <c r="E96" s="164"/>
      <c r="F96" s="164"/>
      <c r="H96" t="s">
        <v>930</v>
      </c>
    </row>
    <row r="97" spans="1:8" ht="15" x14ac:dyDescent="0.2">
      <c r="A97" t="s">
        <v>918</v>
      </c>
      <c r="B97" t="s">
        <v>410</v>
      </c>
      <c r="C97">
        <v>469</v>
      </c>
      <c r="D97">
        <v>111045</v>
      </c>
      <c r="E97" s="164"/>
      <c r="F97" s="164"/>
      <c r="H97" t="s">
        <v>871</v>
      </c>
    </row>
    <row r="98" spans="1:8" ht="15" x14ac:dyDescent="0.2">
      <c r="A98" t="s">
        <v>827</v>
      </c>
      <c r="B98" t="s">
        <v>379</v>
      </c>
      <c r="C98">
        <v>143</v>
      </c>
      <c r="D98">
        <v>111070</v>
      </c>
      <c r="E98" s="164"/>
      <c r="F98" s="164"/>
      <c r="H98" t="s">
        <v>964</v>
      </c>
    </row>
    <row r="99" spans="1:8" ht="15" x14ac:dyDescent="0.2">
      <c r="A99" t="s">
        <v>827</v>
      </c>
      <c r="B99" t="s">
        <v>380</v>
      </c>
      <c r="C99">
        <v>144</v>
      </c>
      <c r="D99">
        <v>111057</v>
      </c>
      <c r="E99" s="164"/>
      <c r="F99" s="164"/>
      <c r="H99" t="s">
        <v>909</v>
      </c>
    </row>
    <row r="100" spans="1:8" ht="15" x14ac:dyDescent="0.2">
      <c r="A100" t="s">
        <v>974</v>
      </c>
      <c r="B100" t="s">
        <v>378</v>
      </c>
      <c r="C100">
        <v>32</v>
      </c>
      <c r="D100">
        <v>110977</v>
      </c>
      <c r="E100" s="164"/>
      <c r="F100" s="164"/>
      <c r="H100" t="s">
        <v>993</v>
      </c>
    </row>
    <row r="101" spans="1:8" ht="15" x14ac:dyDescent="0.2">
      <c r="A101" t="s">
        <v>974</v>
      </c>
      <c r="B101" t="s">
        <v>377</v>
      </c>
      <c r="C101">
        <v>31</v>
      </c>
      <c r="D101">
        <v>111082</v>
      </c>
      <c r="E101" s="164"/>
      <c r="F101" s="164"/>
      <c r="H101" t="s">
        <v>995</v>
      </c>
    </row>
    <row r="102" spans="1:8" ht="15" x14ac:dyDescent="0.2">
      <c r="A102" t="s">
        <v>1012</v>
      </c>
      <c r="B102" t="s">
        <v>405</v>
      </c>
      <c r="C102">
        <v>370</v>
      </c>
      <c r="D102">
        <v>111093</v>
      </c>
      <c r="E102" s="164"/>
      <c r="F102" s="164"/>
      <c r="H102" t="s">
        <v>836</v>
      </c>
    </row>
    <row r="103" spans="1:8" ht="15" x14ac:dyDescent="0.2">
      <c r="A103" t="s">
        <v>832</v>
      </c>
      <c r="B103" t="s">
        <v>407</v>
      </c>
      <c r="C103">
        <v>381</v>
      </c>
      <c r="D103">
        <v>110988</v>
      </c>
      <c r="E103" s="164"/>
      <c r="F103" s="164"/>
      <c r="H103" t="s">
        <v>992</v>
      </c>
    </row>
    <row r="104" spans="1:8" ht="15" x14ac:dyDescent="0.2">
      <c r="A104" t="s">
        <v>916</v>
      </c>
      <c r="B104" t="s">
        <v>92</v>
      </c>
      <c r="C104">
        <v>463</v>
      </c>
      <c r="D104">
        <v>117442</v>
      </c>
      <c r="E104" s="164"/>
      <c r="F104" s="164"/>
      <c r="H104" t="s">
        <v>891</v>
      </c>
    </row>
    <row r="105" spans="1:8" ht="15" x14ac:dyDescent="0.2">
      <c r="A105" t="s">
        <v>1005</v>
      </c>
      <c r="B105" t="s">
        <v>99</v>
      </c>
      <c r="C105">
        <v>103</v>
      </c>
      <c r="D105">
        <v>117133</v>
      </c>
      <c r="E105" s="164"/>
      <c r="F105" s="164"/>
      <c r="H105" t="s">
        <v>1008</v>
      </c>
    </row>
    <row r="106" spans="1:8" ht="15" x14ac:dyDescent="0.2">
      <c r="A106" t="s">
        <v>970</v>
      </c>
      <c r="B106" t="s">
        <v>116</v>
      </c>
      <c r="C106">
        <v>507</v>
      </c>
      <c r="D106">
        <v>117118</v>
      </c>
      <c r="E106" s="164"/>
      <c r="F106" s="164"/>
      <c r="H106" t="s">
        <v>828</v>
      </c>
    </row>
    <row r="107" spans="1:8" ht="15" x14ac:dyDescent="0.2">
      <c r="A107" t="s">
        <v>897</v>
      </c>
      <c r="B107" t="s">
        <v>357</v>
      </c>
      <c r="C107">
        <v>65</v>
      </c>
      <c r="D107">
        <v>112056</v>
      </c>
      <c r="E107" s="164"/>
      <c r="F107" s="164"/>
      <c r="H107" t="s">
        <v>983</v>
      </c>
    </row>
    <row r="108" spans="1:8" ht="15" x14ac:dyDescent="0.2">
      <c r="A108" t="s">
        <v>839</v>
      </c>
      <c r="B108" t="s">
        <v>375</v>
      </c>
      <c r="C108">
        <v>454</v>
      </c>
      <c r="D108">
        <v>112341</v>
      </c>
      <c r="E108" s="164"/>
      <c r="F108" s="164"/>
      <c r="H108" t="s">
        <v>867</v>
      </c>
    </row>
    <row r="109" spans="1:8" ht="15" x14ac:dyDescent="0.2">
      <c r="A109" t="s">
        <v>839</v>
      </c>
      <c r="B109" t="s">
        <v>374</v>
      </c>
      <c r="C109">
        <v>453</v>
      </c>
      <c r="D109">
        <v>112069</v>
      </c>
      <c r="E109" s="164"/>
      <c r="F109" s="164"/>
      <c r="H109" t="s">
        <v>1032</v>
      </c>
    </row>
    <row r="110" spans="1:8" ht="15" x14ac:dyDescent="0.2">
      <c r="A110" t="s">
        <v>844</v>
      </c>
      <c r="B110" t="s">
        <v>267</v>
      </c>
      <c r="C110">
        <v>117</v>
      </c>
      <c r="D110">
        <v>113381</v>
      </c>
      <c r="E110" s="164"/>
      <c r="F110" s="164"/>
      <c r="H110" t="s">
        <v>996</v>
      </c>
    </row>
    <row r="111" spans="1:8" ht="15" x14ac:dyDescent="0.2">
      <c r="A111" t="s">
        <v>844</v>
      </c>
      <c r="B111" t="s">
        <v>268</v>
      </c>
      <c r="C111">
        <v>120</v>
      </c>
      <c r="D111">
        <v>113728</v>
      </c>
      <c r="E111" s="164"/>
      <c r="F111" s="164"/>
      <c r="H111" s="169" t="s">
        <v>825</v>
      </c>
    </row>
    <row r="112" spans="1:8" ht="15" x14ac:dyDescent="0.2">
      <c r="A112" t="s">
        <v>944</v>
      </c>
      <c r="B112" t="s">
        <v>271</v>
      </c>
      <c r="C112">
        <v>486</v>
      </c>
      <c r="D112">
        <v>113392</v>
      </c>
      <c r="E112" s="164"/>
      <c r="F112" s="164"/>
      <c r="H112" t="s">
        <v>858</v>
      </c>
    </row>
    <row r="113" spans="1:8" ht="15" x14ac:dyDescent="0.2">
      <c r="A113" t="s">
        <v>852</v>
      </c>
      <c r="B113" t="s">
        <v>294</v>
      </c>
      <c r="C113">
        <v>347</v>
      </c>
      <c r="D113">
        <v>112725</v>
      </c>
      <c r="E113" s="164"/>
      <c r="F113" s="164"/>
      <c r="H113" t="s">
        <v>962</v>
      </c>
    </row>
    <row r="114" spans="1:8" ht="15" x14ac:dyDescent="0.2">
      <c r="A114" t="s">
        <v>954</v>
      </c>
      <c r="B114" t="s">
        <v>143</v>
      </c>
      <c r="C114">
        <v>369</v>
      </c>
      <c r="D114">
        <v>116262</v>
      </c>
      <c r="E114" s="164"/>
      <c r="F114" s="164"/>
      <c r="H114" t="s">
        <v>1002</v>
      </c>
    </row>
    <row r="115" spans="1:8" ht="15" x14ac:dyDescent="0.2">
      <c r="A115" t="s">
        <v>835</v>
      </c>
      <c r="B115" t="s">
        <v>329</v>
      </c>
      <c r="C115">
        <v>424</v>
      </c>
      <c r="D115">
        <v>112085</v>
      </c>
      <c r="E115" s="164"/>
      <c r="F115" s="164"/>
      <c r="H115" t="s">
        <v>979</v>
      </c>
    </row>
    <row r="116" spans="1:8" ht="15" x14ac:dyDescent="0.2">
      <c r="A116" t="s">
        <v>835</v>
      </c>
      <c r="B116" t="s">
        <v>330</v>
      </c>
      <c r="C116">
        <v>425</v>
      </c>
      <c r="D116">
        <v>112433</v>
      </c>
      <c r="E116" s="164"/>
      <c r="F116" s="164"/>
      <c r="H116" t="s">
        <v>869</v>
      </c>
    </row>
    <row r="117" spans="1:8" ht="15" x14ac:dyDescent="0.2">
      <c r="A117" t="s">
        <v>846</v>
      </c>
      <c r="B117" t="s">
        <v>100</v>
      </c>
      <c r="C117">
        <v>123</v>
      </c>
      <c r="D117">
        <v>117143</v>
      </c>
      <c r="E117" s="164"/>
      <c r="F117" s="164"/>
      <c r="H117" t="s">
        <v>973</v>
      </c>
    </row>
    <row r="118" spans="1:8" ht="15" x14ac:dyDescent="0.2">
      <c r="A118" t="s">
        <v>846</v>
      </c>
      <c r="B118" t="s">
        <v>104</v>
      </c>
      <c r="C118">
        <v>188</v>
      </c>
      <c r="D118">
        <v>117264</v>
      </c>
      <c r="E118" s="164"/>
      <c r="F118" s="164"/>
      <c r="H118" t="s">
        <v>1011</v>
      </c>
    </row>
    <row r="119" spans="1:8" ht="15" x14ac:dyDescent="0.2">
      <c r="A119" t="s">
        <v>890</v>
      </c>
      <c r="B119" t="s">
        <v>314</v>
      </c>
      <c r="C119">
        <v>389</v>
      </c>
      <c r="D119">
        <v>113407</v>
      </c>
      <c r="E119" s="164"/>
      <c r="F119" s="164"/>
      <c r="H119" t="s">
        <v>864</v>
      </c>
    </row>
    <row r="120" spans="1:8" ht="15" x14ac:dyDescent="0.2">
      <c r="A120" t="s">
        <v>920</v>
      </c>
      <c r="B120" t="s">
        <v>392</v>
      </c>
      <c r="C120">
        <v>567</v>
      </c>
      <c r="D120">
        <v>112099</v>
      </c>
      <c r="E120" s="164"/>
      <c r="F120" s="164"/>
      <c r="H120" t="s">
        <v>1025</v>
      </c>
    </row>
    <row r="121" spans="1:8" ht="15" x14ac:dyDescent="0.2">
      <c r="A121" t="s">
        <v>920</v>
      </c>
      <c r="B121" t="s">
        <v>327</v>
      </c>
      <c r="C121">
        <v>252</v>
      </c>
      <c r="D121">
        <v>112114</v>
      </c>
      <c r="E121" s="164"/>
      <c r="F121" s="164"/>
      <c r="H121" t="s">
        <v>868</v>
      </c>
    </row>
    <row r="122" spans="1:8" ht="15" x14ac:dyDescent="0.2">
      <c r="A122" t="s">
        <v>932</v>
      </c>
      <c r="B122" t="s">
        <v>150</v>
      </c>
      <c r="C122">
        <v>415</v>
      </c>
      <c r="D122">
        <v>116275</v>
      </c>
      <c r="E122" s="164"/>
      <c r="F122" s="164"/>
      <c r="H122" t="s">
        <v>921</v>
      </c>
    </row>
    <row r="123" spans="1:8" ht="15" x14ac:dyDescent="0.2">
      <c r="A123" t="s">
        <v>889</v>
      </c>
      <c r="B123" t="s">
        <v>253</v>
      </c>
      <c r="C123">
        <v>237</v>
      </c>
      <c r="D123">
        <v>114622</v>
      </c>
      <c r="E123" s="164"/>
      <c r="F123" s="164"/>
      <c r="H123" t="s">
        <v>982</v>
      </c>
    </row>
    <row r="124" spans="1:8" ht="15" x14ac:dyDescent="0.2">
      <c r="A124" t="s">
        <v>949</v>
      </c>
      <c r="B124" t="s">
        <v>328</v>
      </c>
      <c r="C124">
        <v>322</v>
      </c>
      <c r="D124">
        <v>112130</v>
      </c>
      <c r="E124" s="164"/>
      <c r="F124" s="164"/>
      <c r="H124" t="s">
        <v>1024</v>
      </c>
    </row>
    <row r="125" spans="1:8" ht="15" x14ac:dyDescent="0.2">
      <c r="A125" t="s">
        <v>968</v>
      </c>
      <c r="B125" t="s">
        <v>135</v>
      </c>
      <c r="C125">
        <v>218</v>
      </c>
      <c r="D125">
        <v>116285</v>
      </c>
      <c r="E125" s="164"/>
      <c r="F125" s="164"/>
      <c r="H125" t="s">
        <v>887</v>
      </c>
    </row>
    <row r="126" spans="1:8" ht="15" x14ac:dyDescent="0.2">
      <c r="A126" t="s">
        <v>959</v>
      </c>
      <c r="B126" t="s">
        <v>248</v>
      </c>
      <c r="C126">
        <v>79</v>
      </c>
      <c r="D126">
        <v>114634</v>
      </c>
      <c r="E126" s="164"/>
      <c r="F126" s="164"/>
      <c r="H126" t="s">
        <v>1022</v>
      </c>
    </row>
    <row r="127" spans="1:8" ht="15" x14ac:dyDescent="0.2">
      <c r="A127" t="s">
        <v>986</v>
      </c>
      <c r="B127" t="s">
        <v>249</v>
      </c>
      <c r="C127">
        <v>113</v>
      </c>
      <c r="D127">
        <v>114659</v>
      </c>
      <c r="E127" s="164"/>
      <c r="F127" s="164"/>
      <c r="H127" t="s">
        <v>837</v>
      </c>
    </row>
    <row r="128" spans="1:8" ht="15" x14ac:dyDescent="0.2">
      <c r="A128" t="s">
        <v>914</v>
      </c>
      <c r="B128" t="s">
        <v>214</v>
      </c>
      <c r="C128">
        <v>412</v>
      </c>
      <c r="D128">
        <v>114674</v>
      </c>
      <c r="E128" s="164"/>
      <c r="F128" s="164"/>
      <c r="H128" t="s">
        <v>934</v>
      </c>
    </row>
    <row r="129" spans="1:8" ht="15" x14ac:dyDescent="0.2">
      <c r="A129" t="s">
        <v>892</v>
      </c>
      <c r="B129" t="s">
        <v>124</v>
      </c>
      <c r="C129">
        <v>600</v>
      </c>
      <c r="D129">
        <v>117154</v>
      </c>
      <c r="E129" s="164"/>
      <c r="F129" s="164"/>
      <c r="H129" t="s">
        <v>862</v>
      </c>
    </row>
    <row r="130" spans="1:8" ht="15" x14ac:dyDescent="0.2">
      <c r="A130" s="169" t="s">
        <v>892</v>
      </c>
      <c r="B130" t="s">
        <v>744</v>
      </c>
      <c r="C130">
        <v>87</v>
      </c>
      <c r="D130">
        <v>117167</v>
      </c>
      <c r="E130" s="164"/>
      <c r="F130" s="164"/>
      <c r="H130" t="s">
        <v>966</v>
      </c>
    </row>
    <row r="131" spans="1:8" ht="15" x14ac:dyDescent="0.2">
      <c r="A131" t="s">
        <v>892</v>
      </c>
      <c r="B131" t="s">
        <v>97</v>
      </c>
      <c r="C131">
        <v>82</v>
      </c>
      <c r="D131">
        <v>117186</v>
      </c>
      <c r="E131" s="164"/>
      <c r="F131" s="164"/>
      <c r="H131" t="s">
        <v>812</v>
      </c>
    </row>
    <row r="132" spans="1:8" ht="15" x14ac:dyDescent="0.2">
      <c r="A132" t="s">
        <v>892</v>
      </c>
      <c r="B132" t="s">
        <v>98</v>
      </c>
      <c r="C132">
        <v>83</v>
      </c>
      <c r="D132">
        <v>117201</v>
      </c>
      <c r="E132" s="164"/>
      <c r="F132" s="164"/>
      <c r="H132" t="s">
        <v>817</v>
      </c>
    </row>
    <row r="133" spans="1:8" ht="15" x14ac:dyDescent="0.2">
      <c r="A133" t="s">
        <v>833</v>
      </c>
      <c r="B133" t="s">
        <v>337</v>
      </c>
      <c r="C133">
        <v>595</v>
      </c>
      <c r="D133">
        <v>112148</v>
      </c>
      <c r="E133" s="164"/>
      <c r="F133" s="164"/>
      <c r="H133" t="s">
        <v>957</v>
      </c>
    </row>
    <row r="134" spans="1:8" ht="15" x14ac:dyDescent="0.2">
      <c r="A134" t="s">
        <v>1000</v>
      </c>
      <c r="B134" t="s">
        <v>169</v>
      </c>
      <c r="C134">
        <v>206</v>
      </c>
      <c r="D134">
        <v>114687</v>
      </c>
      <c r="E134" s="164"/>
      <c r="F134" s="164"/>
      <c r="H134" t="s">
        <v>951</v>
      </c>
    </row>
    <row r="135" spans="1:8" ht="15" x14ac:dyDescent="0.2">
      <c r="A135" t="s">
        <v>1037</v>
      </c>
      <c r="B135" t="s">
        <v>272</v>
      </c>
      <c r="C135">
        <v>3</v>
      </c>
      <c r="D135">
        <v>112737</v>
      </c>
      <c r="E135" s="164"/>
      <c r="F135" s="164"/>
      <c r="H135" t="s">
        <v>885</v>
      </c>
    </row>
    <row r="136" spans="1:8" ht="15" x14ac:dyDescent="0.2">
      <c r="A136" t="s">
        <v>849</v>
      </c>
      <c r="B136" t="s">
        <v>398</v>
      </c>
      <c r="C136">
        <v>174</v>
      </c>
      <c r="D136">
        <v>111018</v>
      </c>
      <c r="E136" s="164"/>
      <c r="F136" s="164"/>
      <c r="H136" t="s">
        <v>922</v>
      </c>
    </row>
    <row r="137" spans="1:8" ht="15" x14ac:dyDescent="0.2">
      <c r="A137" t="s">
        <v>937</v>
      </c>
      <c r="B137" t="s">
        <v>74</v>
      </c>
      <c r="C137">
        <v>110</v>
      </c>
      <c r="D137">
        <v>117457</v>
      </c>
      <c r="E137" s="164"/>
      <c r="F137" s="164"/>
      <c r="H137" t="s">
        <v>853</v>
      </c>
    </row>
    <row r="138" spans="1:8" ht="15" x14ac:dyDescent="0.2">
      <c r="A138" t="s">
        <v>928</v>
      </c>
      <c r="B138" t="s">
        <v>356</v>
      </c>
      <c r="C138">
        <v>37</v>
      </c>
      <c r="D138">
        <v>112160</v>
      </c>
      <c r="E138" s="164"/>
      <c r="F138" s="164"/>
      <c r="H138" t="s">
        <v>977</v>
      </c>
    </row>
    <row r="139" spans="1:8" ht="15" x14ac:dyDescent="0.2">
      <c r="A139" t="s">
        <v>859</v>
      </c>
      <c r="B139" t="s">
        <v>727</v>
      </c>
      <c r="C139">
        <v>543</v>
      </c>
      <c r="D139">
        <v>114719</v>
      </c>
      <c r="E139" s="164"/>
      <c r="F139" s="164"/>
      <c r="H139" t="s">
        <v>856</v>
      </c>
    </row>
    <row r="140" spans="1:8" ht="15" x14ac:dyDescent="0.2">
      <c r="A140" t="s">
        <v>943</v>
      </c>
      <c r="B140" t="s">
        <v>110</v>
      </c>
      <c r="C140">
        <v>348</v>
      </c>
      <c r="D140">
        <v>116927</v>
      </c>
      <c r="E140" s="164"/>
      <c r="F140" s="164"/>
      <c r="H140" t="s">
        <v>924</v>
      </c>
    </row>
    <row r="141" spans="1:8" ht="15" x14ac:dyDescent="0.2">
      <c r="A141" t="s">
        <v>1027</v>
      </c>
      <c r="B141" t="s">
        <v>76</v>
      </c>
      <c r="C141">
        <v>137</v>
      </c>
      <c r="D141">
        <v>117477</v>
      </c>
      <c r="E141" s="164"/>
      <c r="F141" s="164"/>
      <c r="H141" t="s">
        <v>908</v>
      </c>
    </row>
    <row r="142" spans="1:8" ht="15" x14ac:dyDescent="0.2">
      <c r="A142" t="s">
        <v>1019</v>
      </c>
      <c r="B142" t="s">
        <v>159</v>
      </c>
      <c r="C142">
        <v>22</v>
      </c>
      <c r="D142">
        <v>114742</v>
      </c>
      <c r="E142" s="164"/>
      <c r="F142" s="164"/>
      <c r="H142" t="s">
        <v>838</v>
      </c>
    </row>
    <row r="143" spans="1:8" ht="15" x14ac:dyDescent="0.2">
      <c r="A143" t="s">
        <v>935</v>
      </c>
      <c r="B143" t="s">
        <v>71</v>
      </c>
      <c r="C143">
        <v>24</v>
      </c>
      <c r="D143">
        <v>117493</v>
      </c>
      <c r="E143" s="164"/>
      <c r="F143" s="164"/>
      <c r="H143" t="s">
        <v>926</v>
      </c>
    </row>
    <row r="144" spans="1:8" ht="15" x14ac:dyDescent="0.2">
      <c r="A144" t="s">
        <v>976</v>
      </c>
      <c r="B144" t="s">
        <v>149</v>
      </c>
      <c r="C144">
        <v>408</v>
      </c>
      <c r="D144">
        <v>116298</v>
      </c>
      <c r="E144" s="164"/>
      <c r="F144" s="164"/>
      <c r="H144" t="s">
        <v>866</v>
      </c>
    </row>
    <row r="145" spans="1:8" ht="15" x14ac:dyDescent="0.2">
      <c r="A145" t="s">
        <v>917</v>
      </c>
      <c r="B145" t="s">
        <v>70</v>
      </c>
      <c r="C145">
        <v>20</v>
      </c>
      <c r="D145">
        <v>117507</v>
      </c>
      <c r="E145" s="164"/>
      <c r="F145" s="164"/>
      <c r="H145" t="s">
        <v>994</v>
      </c>
    </row>
    <row r="146" spans="1:8" ht="15" x14ac:dyDescent="0.2">
      <c r="A146" t="s">
        <v>1020</v>
      </c>
      <c r="B146" t="s">
        <v>305</v>
      </c>
      <c r="C146">
        <v>71</v>
      </c>
      <c r="D146">
        <v>113417</v>
      </c>
      <c r="E146" s="164"/>
      <c r="F146" s="164"/>
      <c r="H146" t="s">
        <v>1030</v>
      </c>
    </row>
    <row r="147" spans="1:8" ht="15" x14ac:dyDescent="0.2">
      <c r="A147" t="s">
        <v>1007</v>
      </c>
      <c r="B147" t="s">
        <v>125</v>
      </c>
      <c r="C147">
        <v>6</v>
      </c>
      <c r="D147">
        <v>117521</v>
      </c>
      <c r="E147" s="164"/>
      <c r="F147" s="164"/>
      <c r="H147" t="s">
        <v>855</v>
      </c>
    </row>
    <row r="148" spans="1:8" ht="15" x14ac:dyDescent="0.2">
      <c r="A148" t="s">
        <v>1004</v>
      </c>
      <c r="B148" t="s">
        <v>211</v>
      </c>
      <c r="C148">
        <v>321</v>
      </c>
      <c r="D148">
        <v>114765</v>
      </c>
      <c r="E148" s="164"/>
      <c r="F148" s="164"/>
      <c r="H148" t="s">
        <v>879</v>
      </c>
    </row>
    <row r="149" spans="1:8" ht="15" x14ac:dyDescent="0.2">
      <c r="A149" t="s">
        <v>903</v>
      </c>
      <c r="B149" t="s">
        <v>152</v>
      </c>
      <c r="C149">
        <v>468</v>
      </c>
      <c r="D149">
        <v>116311</v>
      </c>
      <c r="E149" s="164"/>
      <c r="F149" s="164"/>
      <c r="H149" t="s">
        <v>819</v>
      </c>
    </row>
    <row r="150" spans="1:8" ht="15" x14ac:dyDescent="0.2">
      <c r="A150" t="s">
        <v>942</v>
      </c>
      <c r="B150" t="s">
        <v>137</v>
      </c>
      <c r="C150">
        <v>345</v>
      </c>
      <c r="D150">
        <v>116326</v>
      </c>
      <c r="E150" s="164"/>
      <c r="F150" s="164"/>
      <c r="H150" t="s">
        <v>1017</v>
      </c>
    </row>
    <row r="151" spans="1:8" ht="15" x14ac:dyDescent="0.2">
      <c r="A151" t="s">
        <v>942</v>
      </c>
      <c r="B151" t="s">
        <v>1068</v>
      </c>
      <c r="C151">
        <v>610</v>
      </c>
      <c r="D151">
        <v>126082</v>
      </c>
      <c r="E151" s="164"/>
      <c r="F151" s="164"/>
      <c r="H151" t="s">
        <v>870</v>
      </c>
    </row>
    <row r="152" spans="1:8" ht="15" x14ac:dyDescent="0.2">
      <c r="A152" t="s">
        <v>942</v>
      </c>
      <c r="B152" t="s">
        <v>138</v>
      </c>
      <c r="C152">
        <v>346</v>
      </c>
      <c r="D152">
        <v>116345</v>
      </c>
      <c r="E152" s="164"/>
      <c r="F152" s="164"/>
      <c r="H152" t="s">
        <v>961</v>
      </c>
    </row>
    <row r="153" spans="1:8" ht="15" x14ac:dyDescent="0.2">
      <c r="A153" t="s">
        <v>840</v>
      </c>
      <c r="B153" t="s">
        <v>284</v>
      </c>
      <c r="C153">
        <v>214</v>
      </c>
      <c r="D153">
        <v>113085</v>
      </c>
      <c r="E153" s="164"/>
      <c r="F153" s="164"/>
      <c r="H153" t="s">
        <v>999</v>
      </c>
    </row>
    <row r="154" spans="1:8" ht="15" x14ac:dyDescent="0.2">
      <c r="A154" t="s">
        <v>902</v>
      </c>
      <c r="B154" t="s">
        <v>312</v>
      </c>
      <c r="C154">
        <v>281</v>
      </c>
      <c r="D154">
        <v>113434</v>
      </c>
      <c r="E154" s="164"/>
      <c r="F154" s="164"/>
      <c r="H154" t="s">
        <v>1034</v>
      </c>
    </row>
    <row r="155" spans="1:8" ht="15" x14ac:dyDescent="0.2">
      <c r="A155" t="s">
        <v>905</v>
      </c>
      <c r="B155" t="s">
        <v>207</v>
      </c>
      <c r="C155">
        <v>238</v>
      </c>
      <c r="D155">
        <v>114755</v>
      </c>
      <c r="E155" s="164"/>
      <c r="F155" s="164"/>
      <c r="H155" t="s">
        <v>796</v>
      </c>
    </row>
    <row r="156" spans="1:8" ht="15" x14ac:dyDescent="0.2">
      <c r="A156" t="s">
        <v>823</v>
      </c>
      <c r="B156" t="s">
        <v>1108</v>
      </c>
      <c r="C156">
        <v>58</v>
      </c>
      <c r="D156">
        <v>112419</v>
      </c>
      <c r="E156" s="164"/>
      <c r="F156" s="164"/>
      <c r="H156" t="s">
        <v>872</v>
      </c>
    </row>
    <row r="157" spans="1:8" ht="15" x14ac:dyDescent="0.2">
      <c r="A157" t="s">
        <v>822</v>
      </c>
      <c r="B157" t="s">
        <v>286</v>
      </c>
      <c r="C157">
        <v>247</v>
      </c>
      <c r="D157">
        <v>113108</v>
      </c>
      <c r="E157" s="164"/>
      <c r="F157" s="164"/>
      <c r="H157" t="s">
        <v>865</v>
      </c>
    </row>
    <row r="158" spans="1:8" ht="15" x14ac:dyDescent="0.2">
      <c r="A158" t="s">
        <v>822</v>
      </c>
      <c r="B158" t="s">
        <v>293</v>
      </c>
      <c r="C158">
        <v>303</v>
      </c>
      <c r="D158">
        <v>112751</v>
      </c>
      <c r="E158" s="164"/>
      <c r="F158" s="164"/>
      <c r="H158" t="s">
        <v>990</v>
      </c>
    </row>
    <row r="159" spans="1:8" ht="15" x14ac:dyDescent="0.2">
      <c r="A159" t="s">
        <v>793</v>
      </c>
      <c r="B159" t="s">
        <v>780</v>
      </c>
      <c r="C159">
        <v>592</v>
      </c>
      <c r="D159">
        <v>116441</v>
      </c>
      <c r="E159" s="164"/>
      <c r="F159" s="164"/>
      <c r="H159" t="s">
        <v>863</v>
      </c>
    </row>
    <row r="160" spans="1:8" ht="15" x14ac:dyDescent="0.2">
      <c r="A160" t="s">
        <v>793</v>
      </c>
      <c r="B160" t="s">
        <v>1113</v>
      </c>
      <c r="C160">
        <v>233</v>
      </c>
      <c r="D160">
        <v>116474</v>
      </c>
      <c r="E160" s="164"/>
      <c r="F160" s="164"/>
      <c r="H160" t="s">
        <v>1013</v>
      </c>
    </row>
    <row r="161" spans="1:8" ht="15" x14ac:dyDescent="0.2">
      <c r="A161" t="s">
        <v>793</v>
      </c>
      <c r="B161" t="s">
        <v>1114</v>
      </c>
      <c r="C161">
        <v>235</v>
      </c>
      <c r="D161">
        <v>116458</v>
      </c>
      <c r="E161" s="164"/>
      <c r="F161" s="164"/>
      <c r="H161" t="s">
        <v>848</v>
      </c>
    </row>
    <row r="162" spans="1:8" ht="15" x14ac:dyDescent="0.2">
      <c r="A162" t="s">
        <v>793</v>
      </c>
      <c r="B162" t="s">
        <v>1115</v>
      </c>
      <c r="C162">
        <v>236</v>
      </c>
      <c r="D162">
        <v>116463</v>
      </c>
      <c r="E162" s="164"/>
      <c r="F162" s="164"/>
      <c r="H162" t="s">
        <v>900</v>
      </c>
    </row>
    <row r="163" spans="1:8" ht="15" x14ac:dyDescent="0.2">
      <c r="A163" t="s">
        <v>816</v>
      </c>
      <c r="B163" t="s">
        <v>1062</v>
      </c>
      <c r="C163">
        <v>591</v>
      </c>
      <c r="D163">
        <v>113454</v>
      </c>
      <c r="E163" s="164"/>
      <c r="F163" s="164"/>
      <c r="H163" t="s">
        <v>989</v>
      </c>
    </row>
    <row r="164" spans="1:8" ht="15" x14ac:dyDescent="0.2">
      <c r="A164" t="s">
        <v>816</v>
      </c>
      <c r="B164" t="s">
        <v>304</v>
      </c>
      <c r="C164">
        <v>43</v>
      </c>
      <c r="D164">
        <v>113472</v>
      </c>
      <c r="E164" s="164"/>
      <c r="F164" s="164"/>
      <c r="H164" t="s">
        <v>845</v>
      </c>
    </row>
    <row r="165" spans="1:8" ht="15" x14ac:dyDescent="0.2">
      <c r="A165" t="s">
        <v>815</v>
      </c>
      <c r="B165" t="s">
        <v>745</v>
      </c>
      <c r="C165">
        <v>597</v>
      </c>
      <c r="D165">
        <v>116364</v>
      </c>
      <c r="E165" s="164"/>
      <c r="F165" s="164"/>
      <c r="H165" t="s">
        <v>901</v>
      </c>
    </row>
    <row r="166" spans="1:8" ht="15" x14ac:dyDescent="0.2">
      <c r="A166" t="s">
        <v>815</v>
      </c>
      <c r="B166" t="s">
        <v>134</v>
      </c>
      <c r="C166">
        <v>129</v>
      </c>
      <c r="D166">
        <v>116381</v>
      </c>
      <c r="E166" s="164"/>
      <c r="F166" s="164"/>
      <c r="H166" t="s">
        <v>1040</v>
      </c>
    </row>
    <row r="167" spans="1:8" ht="15" x14ac:dyDescent="0.2">
      <c r="A167" t="s">
        <v>807</v>
      </c>
      <c r="B167" t="s">
        <v>751</v>
      </c>
      <c r="C167">
        <v>257</v>
      </c>
      <c r="D167">
        <v>112771</v>
      </c>
      <c r="E167" s="164"/>
      <c r="F167" s="164"/>
      <c r="H167" t="s">
        <v>955</v>
      </c>
    </row>
    <row r="168" spans="1:8" ht="15" x14ac:dyDescent="0.2">
      <c r="A168" t="s">
        <v>807</v>
      </c>
      <c r="B168" t="s">
        <v>287</v>
      </c>
      <c r="C168">
        <v>256</v>
      </c>
      <c r="D168">
        <v>112787</v>
      </c>
      <c r="E168" s="164"/>
      <c r="F168" s="164"/>
      <c r="H168" t="s">
        <v>1026</v>
      </c>
    </row>
    <row r="169" spans="1:8" ht="15" x14ac:dyDescent="0.2">
      <c r="A169" t="s">
        <v>933</v>
      </c>
      <c r="B169" t="s">
        <v>262</v>
      </c>
      <c r="C169">
        <v>497</v>
      </c>
      <c r="D169">
        <v>114775</v>
      </c>
      <c r="E169" s="164"/>
      <c r="F169" s="164"/>
      <c r="H169" t="s">
        <v>800</v>
      </c>
    </row>
    <row r="170" spans="1:8" ht="15" x14ac:dyDescent="0.2">
      <c r="A170" t="s">
        <v>1015</v>
      </c>
      <c r="B170" t="s">
        <v>127</v>
      </c>
      <c r="C170">
        <v>35</v>
      </c>
      <c r="D170">
        <v>117548</v>
      </c>
      <c r="E170" s="164"/>
      <c r="F170" s="164"/>
      <c r="H170" t="s">
        <v>940</v>
      </c>
    </row>
    <row r="171" spans="1:8" ht="15" x14ac:dyDescent="0.2">
      <c r="A171" t="s">
        <v>799</v>
      </c>
      <c r="B171" t="s">
        <v>791</v>
      </c>
      <c r="C171">
        <v>210</v>
      </c>
      <c r="D171">
        <v>112173</v>
      </c>
      <c r="E171" s="164"/>
      <c r="F171" s="164"/>
      <c r="H171" t="s">
        <v>803</v>
      </c>
    </row>
    <row r="172" spans="1:8" ht="15" x14ac:dyDescent="0.2">
      <c r="A172" t="s">
        <v>799</v>
      </c>
      <c r="B172" t="s">
        <v>326</v>
      </c>
      <c r="C172">
        <v>208</v>
      </c>
      <c r="D172">
        <v>112409</v>
      </c>
      <c r="E172" s="164"/>
      <c r="F172" s="164"/>
      <c r="H172" t="s">
        <v>801</v>
      </c>
    </row>
    <row r="173" spans="1:8" ht="15" x14ac:dyDescent="0.2">
      <c r="A173" t="s">
        <v>799</v>
      </c>
      <c r="B173" t="s">
        <v>325</v>
      </c>
      <c r="C173">
        <v>207</v>
      </c>
      <c r="D173">
        <v>112188</v>
      </c>
      <c r="E173" s="164"/>
      <c r="F173" s="164"/>
      <c r="H173" t="s">
        <v>972</v>
      </c>
    </row>
    <row r="174" spans="1:8" ht="15" x14ac:dyDescent="0.2">
      <c r="A174" t="s">
        <v>813</v>
      </c>
      <c r="B174" t="s">
        <v>77</v>
      </c>
      <c r="C174">
        <v>197</v>
      </c>
      <c r="D174">
        <v>117561</v>
      </c>
      <c r="E174" s="164"/>
      <c r="F174" s="164"/>
      <c r="H174" t="s">
        <v>1031</v>
      </c>
    </row>
    <row r="175" spans="1:8" ht="15" x14ac:dyDescent="0.2">
      <c r="A175" t="s">
        <v>813</v>
      </c>
      <c r="B175" t="s">
        <v>78</v>
      </c>
      <c r="C175">
        <v>199</v>
      </c>
      <c r="D175">
        <v>117586</v>
      </c>
      <c r="E175" s="164"/>
      <c r="F175" s="164"/>
      <c r="H175" t="s">
        <v>877</v>
      </c>
    </row>
    <row r="176" spans="1:8" ht="15" x14ac:dyDescent="0.2">
      <c r="A176" t="s">
        <v>956</v>
      </c>
      <c r="B176" t="s">
        <v>341</v>
      </c>
      <c r="C176">
        <v>45</v>
      </c>
      <c r="D176">
        <v>111720</v>
      </c>
      <c r="E176" s="164"/>
      <c r="F176" s="164"/>
      <c r="H176" t="s">
        <v>843</v>
      </c>
    </row>
    <row r="177" spans="1:8" ht="15" x14ac:dyDescent="0.2">
      <c r="A177" t="s">
        <v>931</v>
      </c>
      <c r="B177" t="s">
        <v>232</v>
      </c>
      <c r="C177">
        <v>194</v>
      </c>
      <c r="D177">
        <v>114783</v>
      </c>
      <c r="E177" s="164"/>
      <c r="F177" s="164"/>
      <c r="H177" t="s">
        <v>988</v>
      </c>
    </row>
    <row r="178" spans="1:8" ht="15" x14ac:dyDescent="0.2">
      <c r="A178" t="s">
        <v>931</v>
      </c>
      <c r="B178" t="s">
        <v>231</v>
      </c>
      <c r="C178">
        <v>193</v>
      </c>
      <c r="D178">
        <v>114800</v>
      </c>
      <c r="E178" s="164"/>
      <c r="F178" s="164"/>
      <c r="H178" t="s">
        <v>929</v>
      </c>
    </row>
    <row r="179" spans="1:8" ht="15" x14ac:dyDescent="0.2">
      <c r="A179" t="s">
        <v>802</v>
      </c>
      <c r="B179" t="s">
        <v>251</v>
      </c>
      <c r="C179">
        <v>153</v>
      </c>
      <c r="D179">
        <v>114822</v>
      </c>
      <c r="E179" s="164"/>
      <c r="F179" s="164"/>
      <c r="H179" t="s">
        <v>1016</v>
      </c>
    </row>
    <row r="180" spans="1:8" ht="15" x14ac:dyDescent="0.2">
      <c r="A180" t="s">
        <v>802</v>
      </c>
      <c r="B180" t="s">
        <v>250</v>
      </c>
      <c r="C180">
        <v>152</v>
      </c>
      <c r="D180">
        <v>114840</v>
      </c>
      <c r="E180" s="164"/>
      <c r="F180" s="164"/>
      <c r="H180" t="s">
        <v>1003</v>
      </c>
    </row>
    <row r="181" spans="1:8" ht="15" x14ac:dyDescent="0.2">
      <c r="A181" t="s">
        <v>1009</v>
      </c>
      <c r="B181" t="s">
        <v>762</v>
      </c>
      <c r="C181">
        <v>500</v>
      </c>
      <c r="D181">
        <v>112212</v>
      </c>
      <c r="E181" s="164"/>
      <c r="F181" s="164"/>
      <c r="H181" t="s">
        <v>1018</v>
      </c>
    </row>
    <row r="182" spans="1:8" ht="15" x14ac:dyDescent="0.2">
      <c r="A182" t="s">
        <v>930</v>
      </c>
      <c r="B182" t="s">
        <v>101</v>
      </c>
      <c r="C182">
        <v>167</v>
      </c>
      <c r="D182">
        <v>117218</v>
      </c>
      <c r="E182" s="164"/>
      <c r="F182" s="164"/>
      <c r="H182" t="s">
        <v>987</v>
      </c>
    </row>
    <row r="183" spans="1:8" ht="15" x14ac:dyDescent="0.2">
      <c r="A183" t="s">
        <v>871</v>
      </c>
      <c r="B183" t="s">
        <v>339</v>
      </c>
      <c r="C183">
        <v>18</v>
      </c>
      <c r="D183">
        <v>112224</v>
      </c>
      <c r="E183" s="164"/>
      <c r="F183" s="164"/>
      <c r="H183" t="s">
        <v>886</v>
      </c>
    </row>
    <row r="184" spans="1:8" ht="15" x14ac:dyDescent="0.2">
      <c r="A184" t="s">
        <v>964</v>
      </c>
      <c r="B184" t="s">
        <v>162</v>
      </c>
      <c r="C184">
        <v>111</v>
      </c>
      <c r="D184">
        <v>114858</v>
      </c>
      <c r="E184" s="164"/>
      <c r="F184" s="164"/>
      <c r="H184" t="s">
        <v>991</v>
      </c>
    </row>
    <row r="185" spans="1:8" ht="15" x14ac:dyDescent="0.2">
      <c r="A185" t="s">
        <v>909</v>
      </c>
      <c r="B185" t="s">
        <v>784</v>
      </c>
      <c r="C185">
        <v>115</v>
      </c>
      <c r="D185">
        <v>114887</v>
      </c>
      <c r="E185" s="164"/>
      <c r="F185" s="164"/>
      <c r="H185" t="s">
        <v>829</v>
      </c>
    </row>
    <row r="186" spans="1:8" ht="15" x14ac:dyDescent="0.2">
      <c r="A186" t="s">
        <v>993</v>
      </c>
      <c r="B186" t="s">
        <v>1102</v>
      </c>
      <c r="C186">
        <v>298</v>
      </c>
      <c r="D186">
        <v>113519</v>
      </c>
      <c r="E186" s="164"/>
      <c r="F186" s="164"/>
      <c r="H186" t="s">
        <v>952</v>
      </c>
    </row>
    <row r="187" spans="1:8" ht="15" x14ac:dyDescent="0.2">
      <c r="A187" t="s">
        <v>995</v>
      </c>
      <c r="B187" t="s">
        <v>174</v>
      </c>
      <c r="C187">
        <v>325</v>
      </c>
      <c r="D187">
        <v>114911</v>
      </c>
      <c r="E187" s="164"/>
      <c r="F187" s="164"/>
      <c r="H187" t="s">
        <v>824</v>
      </c>
    </row>
    <row r="188" spans="1:8" ht="15" x14ac:dyDescent="0.2">
      <c r="A188" t="s">
        <v>836</v>
      </c>
      <c r="B188" t="s">
        <v>790</v>
      </c>
      <c r="C188">
        <v>106</v>
      </c>
      <c r="D188">
        <v>113490</v>
      </c>
      <c r="E188" s="164"/>
      <c r="F188" s="164"/>
      <c r="H188" t="s">
        <v>984</v>
      </c>
    </row>
    <row r="189" spans="1:8" ht="15" x14ac:dyDescent="0.2">
      <c r="A189" s="169" t="s">
        <v>836</v>
      </c>
      <c r="B189" t="s">
        <v>308</v>
      </c>
      <c r="C189">
        <v>105</v>
      </c>
      <c r="D189">
        <v>113506</v>
      </c>
      <c r="E189" s="164"/>
      <c r="F189" s="164"/>
      <c r="H189" t="s">
        <v>808</v>
      </c>
    </row>
    <row r="190" spans="1:8" ht="15" x14ac:dyDescent="0.2">
      <c r="A190" t="s">
        <v>836</v>
      </c>
      <c r="B190" t="s">
        <v>307</v>
      </c>
      <c r="C190">
        <v>104</v>
      </c>
      <c r="D190">
        <v>113528</v>
      </c>
      <c r="E190" s="164"/>
      <c r="F190" s="164"/>
      <c r="H190" t="s">
        <v>1029</v>
      </c>
    </row>
    <row r="191" spans="1:8" ht="15" x14ac:dyDescent="0.2">
      <c r="A191" t="s">
        <v>992</v>
      </c>
      <c r="B191" t="s">
        <v>226</v>
      </c>
      <c r="C191">
        <v>140</v>
      </c>
      <c r="D191">
        <v>114923</v>
      </c>
      <c r="E191" s="164"/>
      <c r="F191" s="164"/>
      <c r="H191" t="s">
        <v>809</v>
      </c>
    </row>
    <row r="192" spans="1:8" ht="15" x14ac:dyDescent="0.2">
      <c r="A192" t="s">
        <v>891</v>
      </c>
      <c r="B192" t="s">
        <v>224</v>
      </c>
      <c r="C192">
        <v>582</v>
      </c>
      <c r="D192">
        <v>114977</v>
      </c>
      <c r="E192" s="164"/>
      <c r="F192" s="164"/>
      <c r="H192" t="s">
        <v>936</v>
      </c>
    </row>
    <row r="193" spans="1:8" ht="15" x14ac:dyDescent="0.2">
      <c r="A193" t="s">
        <v>891</v>
      </c>
      <c r="B193" t="s">
        <v>215</v>
      </c>
      <c r="C193">
        <v>460</v>
      </c>
      <c r="D193">
        <v>114997</v>
      </c>
      <c r="E193" s="164"/>
      <c r="F193" s="164"/>
      <c r="H193" t="s">
        <v>1033</v>
      </c>
    </row>
    <row r="194" spans="1:8" ht="15" x14ac:dyDescent="0.2">
      <c r="A194" t="s">
        <v>891</v>
      </c>
      <c r="B194" t="s">
        <v>216</v>
      </c>
      <c r="C194">
        <v>461</v>
      </c>
      <c r="D194">
        <v>115013</v>
      </c>
      <c r="E194" s="164"/>
      <c r="F194" s="164"/>
      <c r="H194" t="s">
        <v>834</v>
      </c>
    </row>
    <row r="195" spans="1:8" ht="15" x14ac:dyDescent="0.2">
      <c r="A195" t="s">
        <v>891</v>
      </c>
      <c r="B195" t="s">
        <v>219</v>
      </c>
      <c r="C195">
        <v>470</v>
      </c>
      <c r="D195">
        <v>115031</v>
      </c>
      <c r="E195" s="164"/>
      <c r="F195" s="164"/>
      <c r="H195" t="s">
        <v>881</v>
      </c>
    </row>
    <row r="196" spans="1:8" ht="15" x14ac:dyDescent="0.2">
      <c r="A196" t="s">
        <v>891</v>
      </c>
      <c r="B196" t="s">
        <v>218</v>
      </c>
      <c r="C196">
        <v>467</v>
      </c>
      <c r="D196">
        <v>115051</v>
      </c>
      <c r="E196" s="164"/>
      <c r="F196" s="164"/>
      <c r="H196" t="s">
        <v>831</v>
      </c>
    </row>
    <row r="197" spans="1:8" ht="15" x14ac:dyDescent="0.2">
      <c r="A197" t="s">
        <v>891</v>
      </c>
      <c r="B197" t="s">
        <v>217</v>
      </c>
      <c r="C197">
        <v>462</v>
      </c>
      <c r="D197">
        <v>115063</v>
      </c>
      <c r="E197" s="164"/>
      <c r="F197" s="164"/>
      <c r="H197" t="s">
        <v>1006</v>
      </c>
    </row>
    <row r="198" spans="1:8" ht="15" x14ac:dyDescent="0.2">
      <c r="A198" t="s">
        <v>891</v>
      </c>
      <c r="B198" t="s">
        <v>220</v>
      </c>
      <c r="C198">
        <v>471</v>
      </c>
      <c r="D198">
        <v>115075</v>
      </c>
      <c r="E198" s="164"/>
      <c r="F198" s="164"/>
      <c r="H198" t="s">
        <v>854</v>
      </c>
    </row>
    <row r="199" spans="1:8" ht="15" x14ac:dyDescent="0.2">
      <c r="A199" t="s">
        <v>891</v>
      </c>
      <c r="B199" t="s">
        <v>222</v>
      </c>
      <c r="C199">
        <v>477</v>
      </c>
      <c r="D199">
        <v>115092</v>
      </c>
      <c r="E199" s="164"/>
      <c r="F199" s="164"/>
      <c r="H199" t="s">
        <v>927</v>
      </c>
    </row>
    <row r="200" spans="1:8" ht="15" x14ac:dyDescent="0.2">
      <c r="A200" t="s">
        <v>891</v>
      </c>
      <c r="B200" t="s">
        <v>1067</v>
      </c>
      <c r="C200">
        <v>476</v>
      </c>
      <c r="D200">
        <v>115112</v>
      </c>
      <c r="E200" s="164"/>
      <c r="F200" s="164"/>
      <c r="H200" t="s">
        <v>950</v>
      </c>
    </row>
    <row r="201" spans="1:8" ht="15" x14ac:dyDescent="0.2">
      <c r="A201" t="s">
        <v>891</v>
      </c>
      <c r="B201" t="s">
        <v>1057</v>
      </c>
      <c r="C201">
        <v>607</v>
      </c>
      <c r="D201">
        <v>125134</v>
      </c>
      <c r="E201" s="164"/>
      <c r="F201" s="164"/>
      <c r="H201" t="s">
        <v>895</v>
      </c>
    </row>
    <row r="202" spans="1:8" ht="15" x14ac:dyDescent="0.2">
      <c r="A202" t="s">
        <v>891</v>
      </c>
      <c r="B202" t="s">
        <v>223</v>
      </c>
      <c r="C202">
        <v>480</v>
      </c>
      <c r="D202">
        <v>115134</v>
      </c>
      <c r="E202" s="164"/>
      <c r="F202" s="164"/>
      <c r="H202" t="s">
        <v>919</v>
      </c>
    </row>
    <row r="203" spans="1:8" ht="15" x14ac:dyDescent="0.2">
      <c r="A203" t="s">
        <v>1008</v>
      </c>
      <c r="B203" t="s">
        <v>203</v>
      </c>
      <c r="C203">
        <v>75</v>
      </c>
      <c r="D203">
        <v>114940</v>
      </c>
      <c r="E203" s="164"/>
      <c r="F203" s="164"/>
      <c r="H203" t="s">
        <v>878</v>
      </c>
    </row>
    <row r="204" spans="1:8" ht="15" x14ac:dyDescent="0.2">
      <c r="A204" t="s">
        <v>828</v>
      </c>
      <c r="B204" t="s">
        <v>313</v>
      </c>
      <c r="C204">
        <v>318</v>
      </c>
      <c r="D204">
        <v>113761</v>
      </c>
      <c r="E204" s="164"/>
      <c r="F204" s="164"/>
      <c r="H204" t="s">
        <v>857</v>
      </c>
    </row>
    <row r="205" spans="1:8" ht="15" x14ac:dyDescent="0.2">
      <c r="A205" t="s">
        <v>983</v>
      </c>
      <c r="B205" t="s">
        <v>95</v>
      </c>
      <c r="C205">
        <v>8</v>
      </c>
      <c r="D205">
        <v>117231</v>
      </c>
      <c r="E205" s="164"/>
      <c r="F205" s="164"/>
      <c r="H205" t="s">
        <v>899</v>
      </c>
    </row>
    <row r="206" spans="1:8" ht="15" x14ac:dyDescent="0.2">
      <c r="A206" t="s">
        <v>867</v>
      </c>
      <c r="B206" t="s">
        <v>316</v>
      </c>
      <c r="C206">
        <v>416</v>
      </c>
      <c r="D206">
        <v>113539</v>
      </c>
      <c r="E206" s="164"/>
      <c r="F206" s="164"/>
      <c r="H206" t="s">
        <v>906</v>
      </c>
    </row>
    <row r="207" spans="1:8" ht="15" x14ac:dyDescent="0.2">
      <c r="A207" t="s">
        <v>1032</v>
      </c>
      <c r="B207" t="s">
        <v>252</v>
      </c>
      <c r="C207">
        <v>217</v>
      </c>
      <c r="D207">
        <v>114963</v>
      </c>
      <c r="E207" s="164"/>
      <c r="F207" s="164"/>
      <c r="H207" t="s">
        <v>795</v>
      </c>
    </row>
    <row r="208" spans="1:8" ht="15" x14ac:dyDescent="0.2">
      <c r="A208" t="s">
        <v>996</v>
      </c>
      <c r="B208" t="s">
        <v>399</v>
      </c>
      <c r="C208">
        <v>187</v>
      </c>
      <c r="D208">
        <v>111110</v>
      </c>
      <c r="E208" s="164"/>
      <c r="F208" s="164"/>
      <c r="H208" t="s">
        <v>911</v>
      </c>
    </row>
    <row r="209" spans="1:8" ht="15" x14ac:dyDescent="0.2">
      <c r="A209" s="169" t="s">
        <v>825</v>
      </c>
      <c r="B209" t="s">
        <v>393</v>
      </c>
      <c r="C209">
        <v>570</v>
      </c>
      <c r="D209">
        <v>110961</v>
      </c>
      <c r="E209" s="164"/>
      <c r="F209" s="164"/>
      <c r="H209" t="s">
        <v>820</v>
      </c>
    </row>
    <row r="210" spans="1:8" ht="15" x14ac:dyDescent="0.2">
      <c r="A210" t="s">
        <v>825</v>
      </c>
      <c r="B210" t="s">
        <v>1093</v>
      </c>
      <c r="C210">
        <v>171</v>
      </c>
      <c r="D210">
        <v>111126</v>
      </c>
      <c r="E210" s="164"/>
      <c r="F210" s="164"/>
      <c r="H210" t="s">
        <v>830</v>
      </c>
    </row>
    <row r="211" spans="1:8" ht="15" x14ac:dyDescent="0.2">
      <c r="A211" t="s">
        <v>858</v>
      </c>
      <c r="B211" t="s">
        <v>290</v>
      </c>
      <c r="C211">
        <v>264</v>
      </c>
      <c r="D211">
        <v>112836</v>
      </c>
      <c r="E211" s="164"/>
      <c r="F211" s="164"/>
      <c r="H211" t="s">
        <v>876</v>
      </c>
    </row>
    <row r="212" spans="1:8" ht="15" x14ac:dyDescent="0.2">
      <c r="A212" t="s">
        <v>858</v>
      </c>
      <c r="B212" t="s">
        <v>280</v>
      </c>
      <c r="C212">
        <v>132</v>
      </c>
      <c r="D212">
        <v>112825</v>
      </c>
      <c r="E212" s="164"/>
      <c r="F212" s="164"/>
      <c r="H212" t="s">
        <v>981</v>
      </c>
    </row>
    <row r="213" spans="1:8" ht="15" x14ac:dyDescent="0.2">
      <c r="A213" t="s">
        <v>858</v>
      </c>
      <c r="B213" t="s">
        <v>1066</v>
      </c>
      <c r="C213">
        <v>512</v>
      </c>
      <c r="D213">
        <v>112805</v>
      </c>
      <c r="E213" s="164"/>
      <c r="F213" s="164"/>
      <c r="H213" t="s">
        <v>1041</v>
      </c>
    </row>
    <row r="214" spans="1:8" ht="15" x14ac:dyDescent="0.2">
      <c r="A214" t="s">
        <v>858</v>
      </c>
      <c r="B214" t="s">
        <v>289</v>
      </c>
      <c r="C214">
        <v>262</v>
      </c>
      <c r="D214">
        <v>112852</v>
      </c>
      <c r="E214" s="164"/>
      <c r="F214" s="164"/>
      <c r="H214" t="s">
        <v>1036</v>
      </c>
    </row>
    <row r="215" spans="1:8" ht="15" x14ac:dyDescent="0.2">
      <c r="A215" t="s">
        <v>858</v>
      </c>
      <c r="B215" t="s">
        <v>288</v>
      </c>
      <c r="C215">
        <v>261</v>
      </c>
      <c r="D215">
        <v>112859</v>
      </c>
      <c r="E215" s="164"/>
      <c r="F215" s="164"/>
      <c r="H215" t="s">
        <v>913</v>
      </c>
    </row>
    <row r="216" spans="1:8" ht="15" x14ac:dyDescent="0.2">
      <c r="A216" t="s">
        <v>858</v>
      </c>
      <c r="B216" t="s">
        <v>721</v>
      </c>
      <c r="C216">
        <v>260</v>
      </c>
      <c r="D216">
        <v>112841</v>
      </c>
      <c r="E216" s="164"/>
      <c r="F216" s="164"/>
      <c r="H216" t="s">
        <v>861</v>
      </c>
    </row>
    <row r="217" spans="1:8" ht="15" x14ac:dyDescent="0.2">
      <c r="A217" t="s">
        <v>858</v>
      </c>
      <c r="B217" t="s">
        <v>722</v>
      </c>
      <c r="C217">
        <v>263</v>
      </c>
      <c r="D217">
        <v>112866</v>
      </c>
      <c r="E217" s="164"/>
      <c r="F217" s="164"/>
      <c r="H217" t="s">
        <v>842</v>
      </c>
    </row>
    <row r="218" spans="1:8" ht="15" x14ac:dyDescent="0.2">
      <c r="A218" t="s">
        <v>962</v>
      </c>
      <c r="B218" t="s">
        <v>266</v>
      </c>
      <c r="C218">
        <v>94</v>
      </c>
      <c r="D218">
        <v>113549</v>
      </c>
      <c r="E218" s="164"/>
      <c r="F218" s="164"/>
      <c r="H218" t="s">
        <v>965</v>
      </c>
    </row>
    <row r="219" spans="1:8" ht="15" x14ac:dyDescent="0.2">
      <c r="A219" t="s">
        <v>1002</v>
      </c>
      <c r="B219" t="s">
        <v>1109</v>
      </c>
      <c r="C219">
        <v>64</v>
      </c>
      <c r="D219">
        <v>116937</v>
      </c>
      <c r="E219" s="164"/>
      <c r="F219" s="164"/>
      <c r="H219" t="s">
        <v>896</v>
      </c>
    </row>
    <row r="220" spans="1:8" ht="15" x14ac:dyDescent="0.2">
      <c r="A220" t="s">
        <v>979</v>
      </c>
      <c r="B220" t="s">
        <v>258</v>
      </c>
      <c r="C220">
        <v>383</v>
      </c>
      <c r="D220">
        <v>115165</v>
      </c>
      <c r="E220" s="164"/>
      <c r="F220" s="164"/>
      <c r="H220" t="s">
        <v>910</v>
      </c>
    </row>
    <row r="221" spans="1:8" ht="15" x14ac:dyDescent="0.2">
      <c r="A221" t="s">
        <v>869</v>
      </c>
      <c r="B221" t="s">
        <v>93</v>
      </c>
      <c r="C221">
        <v>488</v>
      </c>
      <c r="D221">
        <v>117616</v>
      </c>
      <c r="E221" s="164"/>
      <c r="F221" s="164"/>
      <c r="H221" t="s">
        <v>811</v>
      </c>
    </row>
    <row r="222" spans="1:8" ht="15" x14ac:dyDescent="0.2">
      <c r="A222" t="s">
        <v>973</v>
      </c>
      <c r="B222" t="s">
        <v>88</v>
      </c>
      <c r="C222">
        <v>299</v>
      </c>
      <c r="D222">
        <v>117636</v>
      </c>
      <c r="E222" s="164"/>
      <c r="F222" s="164"/>
      <c r="H222" t="s">
        <v>967</v>
      </c>
    </row>
    <row r="223" spans="1:8" ht="15" x14ac:dyDescent="0.2">
      <c r="A223" t="s">
        <v>1011</v>
      </c>
      <c r="B223" t="s">
        <v>323</v>
      </c>
      <c r="C223">
        <v>128</v>
      </c>
      <c r="D223">
        <v>111732</v>
      </c>
      <c r="E223" s="164"/>
      <c r="F223" s="164"/>
      <c r="H223" t="s">
        <v>1039</v>
      </c>
    </row>
    <row r="224" spans="1:8" ht="15" x14ac:dyDescent="0.2">
      <c r="A224" t="s">
        <v>864</v>
      </c>
      <c r="B224" t="s">
        <v>114</v>
      </c>
      <c r="C224">
        <v>400</v>
      </c>
      <c r="D224">
        <v>116948</v>
      </c>
      <c r="E224" s="164"/>
      <c r="F224" s="164"/>
      <c r="H224" t="s">
        <v>1021</v>
      </c>
    </row>
    <row r="225" spans="1:8" ht="15" x14ac:dyDescent="0.2">
      <c r="A225" t="s">
        <v>1025</v>
      </c>
      <c r="B225" t="s">
        <v>369</v>
      </c>
      <c r="C225">
        <v>230</v>
      </c>
      <c r="D225">
        <v>112236</v>
      </c>
      <c r="E225" s="164"/>
      <c r="F225" s="164"/>
      <c r="H225" t="s">
        <v>945</v>
      </c>
    </row>
    <row r="226" spans="1:8" ht="15" x14ac:dyDescent="0.2">
      <c r="A226" t="s">
        <v>868</v>
      </c>
      <c r="B226" t="s">
        <v>221</v>
      </c>
      <c r="C226">
        <v>473</v>
      </c>
      <c r="D226">
        <v>115189</v>
      </c>
      <c r="E226" s="164"/>
      <c r="F226" s="164"/>
      <c r="H226" t="s">
        <v>841</v>
      </c>
    </row>
    <row r="227" spans="1:8" ht="15" x14ac:dyDescent="0.2">
      <c r="A227" t="s">
        <v>921</v>
      </c>
      <c r="B227" t="s">
        <v>283</v>
      </c>
      <c r="C227">
        <v>202</v>
      </c>
      <c r="D227">
        <v>112881</v>
      </c>
      <c r="E227" s="164"/>
      <c r="F227" s="164"/>
      <c r="H227" t="s">
        <v>851</v>
      </c>
    </row>
    <row r="228" spans="1:8" ht="15" x14ac:dyDescent="0.2">
      <c r="A228" t="s">
        <v>982</v>
      </c>
      <c r="B228" t="s">
        <v>408</v>
      </c>
      <c r="C228">
        <v>459</v>
      </c>
      <c r="D228">
        <v>111139</v>
      </c>
      <c r="E228" s="164"/>
      <c r="F228" s="164"/>
      <c r="H228" t="s">
        <v>883</v>
      </c>
    </row>
    <row r="229" spans="1:8" ht="15" x14ac:dyDescent="0.2">
      <c r="A229" t="s">
        <v>1024</v>
      </c>
      <c r="B229" t="s">
        <v>269</v>
      </c>
      <c r="C229">
        <v>141</v>
      </c>
      <c r="D229">
        <v>113614</v>
      </c>
      <c r="E229" s="164"/>
      <c r="F229" s="164"/>
      <c r="H229" t="s">
        <v>939</v>
      </c>
    </row>
    <row r="230" spans="1:8" ht="15" x14ac:dyDescent="0.2">
      <c r="A230" t="s">
        <v>887</v>
      </c>
      <c r="B230" t="s">
        <v>355</v>
      </c>
      <c r="C230">
        <v>449</v>
      </c>
      <c r="D230">
        <v>112251</v>
      </c>
      <c r="E230" s="164"/>
      <c r="F230" s="164"/>
      <c r="H230" t="s">
        <v>980</v>
      </c>
    </row>
    <row r="231" spans="1:8" ht="15" x14ac:dyDescent="0.2">
      <c r="A231" t="s">
        <v>887</v>
      </c>
      <c r="B231" t="s">
        <v>352</v>
      </c>
      <c r="C231">
        <v>445</v>
      </c>
      <c r="D231">
        <v>112267</v>
      </c>
      <c r="E231" s="164"/>
      <c r="F231" s="164"/>
      <c r="H231" t="s">
        <v>912</v>
      </c>
    </row>
    <row r="232" spans="1:8" ht="15" x14ac:dyDescent="0.2">
      <c r="A232" t="s">
        <v>887</v>
      </c>
      <c r="B232" t="s">
        <v>353</v>
      </c>
      <c r="C232">
        <v>447</v>
      </c>
      <c r="D232">
        <v>112289</v>
      </c>
      <c r="E232" s="164"/>
      <c r="F232" s="164"/>
      <c r="H232" t="s">
        <v>923</v>
      </c>
    </row>
    <row r="233" spans="1:8" ht="15" x14ac:dyDescent="0.2">
      <c r="A233" t="s">
        <v>887</v>
      </c>
      <c r="B233" t="s">
        <v>354</v>
      </c>
      <c r="C233">
        <v>448</v>
      </c>
      <c r="D233">
        <v>112312</v>
      </c>
      <c r="E233" s="164"/>
      <c r="F233" s="164"/>
      <c r="H233" t="s">
        <v>947</v>
      </c>
    </row>
    <row r="234" spans="1:8" ht="15" x14ac:dyDescent="0.2">
      <c r="A234" t="s">
        <v>1022</v>
      </c>
      <c r="B234" t="s">
        <v>306</v>
      </c>
      <c r="C234">
        <v>98</v>
      </c>
      <c r="D234">
        <v>113601</v>
      </c>
      <c r="E234" s="164"/>
      <c r="F234" s="164"/>
      <c r="H234" t="s">
        <v>894</v>
      </c>
    </row>
    <row r="235" spans="1:8" ht="15" x14ac:dyDescent="0.2">
      <c r="A235" t="s">
        <v>837</v>
      </c>
      <c r="B235" t="s">
        <v>292</v>
      </c>
      <c r="C235">
        <v>271</v>
      </c>
      <c r="D235">
        <v>113096</v>
      </c>
      <c r="E235" s="164"/>
      <c r="F235" s="164"/>
      <c r="H235" t="s">
        <v>1035</v>
      </c>
    </row>
    <row r="236" spans="1:8" ht="15" x14ac:dyDescent="0.2">
      <c r="A236" t="s">
        <v>837</v>
      </c>
      <c r="B236" t="s">
        <v>291</v>
      </c>
      <c r="C236">
        <v>270</v>
      </c>
      <c r="D236">
        <v>112896</v>
      </c>
      <c r="E236" s="164"/>
      <c r="F236" s="164"/>
      <c r="H236" t="s">
        <v>798</v>
      </c>
    </row>
    <row r="237" spans="1:8" ht="15" x14ac:dyDescent="0.2">
      <c r="A237" t="s">
        <v>934</v>
      </c>
      <c r="B237" t="s">
        <v>72</v>
      </c>
      <c r="C237">
        <v>99</v>
      </c>
      <c r="D237">
        <v>117649</v>
      </c>
      <c r="E237" s="164"/>
      <c r="F237" s="164"/>
      <c r="H237" t="s">
        <v>794</v>
      </c>
    </row>
    <row r="238" spans="1:8" ht="15" x14ac:dyDescent="0.2">
      <c r="A238" t="s">
        <v>862</v>
      </c>
      <c r="B238" t="s">
        <v>225</v>
      </c>
      <c r="C238">
        <v>50</v>
      </c>
      <c r="D238">
        <v>115202</v>
      </c>
      <c r="E238" s="164"/>
      <c r="F238" s="164"/>
      <c r="H238" t="s">
        <v>985</v>
      </c>
    </row>
    <row r="239" spans="1:8" ht="15" x14ac:dyDescent="0.2">
      <c r="A239" t="s">
        <v>966</v>
      </c>
      <c r="B239" t="s">
        <v>362</v>
      </c>
      <c r="C239">
        <v>112</v>
      </c>
      <c r="D239">
        <v>111756</v>
      </c>
      <c r="E239" s="164"/>
      <c r="F239" s="164"/>
      <c r="H239" t="s">
        <v>893</v>
      </c>
    </row>
    <row r="240" spans="1:8" ht="15" x14ac:dyDescent="0.2">
      <c r="A240" t="s">
        <v>812</v>
      </c>
      <c r="B240" t="s">
        <v>154</v>
      </c>
      <c r="C240">
        <v>540</v>
      </c>
      <c r="D240">
        <v>117668</v>
      </c>
      <c r="E240" s="164"/>
      <c r="F240" s="164"/>
      <c r="H240" t="s">
        <v>884</v>
      </c>
    </row>
    <row r="241" spans="1:8" ht="15" x14ac:dyDescent="0.2">
      <c r="A241" t="s">
        <v>812</v>
      </c>
      <c r="B241" t="s">
        <v>157</v>
      </c>
      <c r="C241">
        <v>593</v>
      </c>
      <c r="D241">
        <v>117684</v>
      </c>
      <c r="E241" s="164"/>
      <c r="F241" s="164"/>
      <c r="H241" t="s">
        <v>850</v>
      </c>
    </row>
    <row r="242" spans="1:8" ht="15" x14ac:dyDescent="0.2">
      <c r="A242" t="s">
        <v>812</v>
      </c>
      <c r="B242" t="s">
        <v>139</v>
      </c>
      <c r="C242">
        <v>359</v>
      </c>
      <c r="D242">
        <v>117697</v>
      </c>
      <c r="E242" s="164"/>
      <c r="F242" s="164"/>
      <c r="H242" t="s">
        <v>953</v>
      </c>
    </row>
    <row r="243" spans="1:8" ht="15" x14ac:dyDescent="0.2">
      <c r="A243" t="s">
        <v>817</v>
      </c>
      <c r="B243" t="s">
        <v>757</v>
      </c>
      <c r="C243">
        <v>515</v>
      </c>
      <c r="D243">
        <v>112910</v>
      </c>
      <c r="E243" s="164"/>
      <c r="F243" s="164"/>
      <c r="H243" t="s">
        <v>971</v>
      </c>
    </row>
    <row r="244" spans="1:8" ht="15" x14ac:dyDescent="0.2">
      <c r="A244" t="s">
        <v>817</v>
      </c>
      <c r="B244" t="s">
        <v>763</v>
      </c>
      <c r="C244">
        <v>203</v>
      </c>
      <c r="D244">
        <v>112925</v>
      </c>
      <c r="E244" s="164"/>
      <c r="F244" s="164"/>
      <c r="H244" t="s">
        <v>821</v>
      </c>
    </row>
    <row r="245" spans="1:8" ht="15" x14ac:dyDescent="0.2">
      <c r="A245" t="s">
        <v>957</v>
      </c>
      <c r="B245" t="s">
        <v>1110</v>
      </c>
      <c r="C245">
        <v>200</v>
      </c>
      <c r="D245">
        <v>115222</v>
      </c>
      <c r="E245" s="164"/>
      <c r="F245" s="164"/>
      <c r="H245" t="s">
        <v>882</v>
      </c>
    </row>
    <row r="246" spans="1:8" ht="15" x14ac:dyDescent="0.2">
      <c r="A246" t="s">
        <v>951</v>
      </c>
      <c r="B246" t="s">
        <v>260</v>
      </c>
      <c r="C246">
        <v>410</v>
      </c>
      <c r="D246">
        <v>115235</v>
      </c>
      <c r="E246" s="164"/>
      <c r="F246" s="164"/>
      <c r="H246" t="s">
        <v>975</v>
      </c>
    </row>
    <row r="247" spans="1:8" ht="15" x14ac:dyDescent="0.2">
      <c r="A247" t="s">
        <v>885</v>
      </c>
      <c r="B247" t="s">
        <v>404</v>
      </c>
      <c r="C247">
        <v>357</v>
      </c>
      <c r="D247">
        <v>111154</v>
      </c>
      <c r="E247" s="164"/>
      <c r="F247" s="164"/>
      <c r="H247" t="s">
        <v>1001</v>
      </c>
    </row>
    <row r="248" spans="1:8" ht="15" x14ac:dyDescent="0.2">
      <c r="A248" t="s">
        <v>885</v>
      </c>
      <c r="B248" t="s">
        <v>403</v>
      </c>
      <c r="C248">
        <v>356</v>
      </c>
      <c r="D248">
        <v>111169</v>
      </c>
      <c r="E248" s="164"/>
      <c r="F248" s="164"/>
      <c r="H248" t="s">
        <v>907</v>
      </c>
    </row>
    <row r="249" spans="1:8" ht="15" x14ac:dyDescent="0.2">
      <c r="A249" t="s">
        <v>922</v>
      </c>
      <c r="B249" t="s">
        <v>247</v>
      </c>
      <c r="C249">
        <v>77</v>
      </c>
      <c r="D249">
        <v>115307</v>
      </c>
      <c r="E249" s="164"/>
      <c r="F249" s="164"/>
      <c r="H249" t="s">
        <v>925</v>
      </c>
    </row>
    <row r="250" spans="1:8" ht="15" x14ac:dyDescent="0.2">
      <c r="A250" t="s">
        <v>853</v>
      </c>
      <c r="B250" t="s">
        <v>259</v>
      </c>
      <c r="C250">
        <v>385</v>
      </c>
      <c r="D250">
        <v>115331</v>
      </c>
      <c r="E250" s="164"/>
      <c r="F250" s="164"/>
      <c r="H250" t="s">
        <v>805</v>
      </c>
    </row>
    <row r="251" spans="1:8" ht="15" x14ac:dyDescent="0.2">
      <c r="A251" t="s">
        <v>977</v>
      </c>
      <c r="B251" t="s">
        <v>246</v>
      </c>
      <c r="C251">
        <v>23</v>
      </c>
      <c r="D251">
        <v>115360</v>
      </c>
      <c r="E251" s="164"/>
      <c r="F251" s="164"/>
      <c r="H251"/>
    </row>
    <row r="252" spans="1:8" ht="15" x14ac:dyDescent="0.2">
      <c r="A252" t="s">
        <v>856</v>
      </c>
      <c r="B252" t="s">
        <v>743</v>
      </c>
      <c r="C252">
        <v>573</v>
      </c>
      <c r="D252">
        <v>115368</v>
      </c>
      <c r="E252" s="164"/>
      <c r="F252" s="164"/>
      <c r="H252"/>
    </row>
    <row r="253" spans="1:8" ht="15" x14ac:dyDescent="0.2">
      <c r="A253" t="s">
        <v>856</v>
      </c>
      <c r="B253" t="s">
        <v>165</v>
      </c>
      <c r="C253">
        <v>154</v>
      </c>
      <c r="D253">
        <v>115389</v>
      </c>
      <c r="E253" s="164"/>
      <c r="F253" s="164"/>
      <c r="H253"/>
    </row>
    <row r="254" spans="1:8" ht="15" x14ac:dyDescent="0.2">
      <c r="A254" t="s">
        <v>856</v>
      </c>
      <c r="B254" t="s">
        <v>166</v>
      </c>
      <c r="C254">
        <v>155</v>
      </c>
      <c r="D254">
        <v>115410</v>
      </c>
      <c r="E254" s="164"/>
      <c r="F254" s="164"/>
      <c r="H254"/>
    </row>
    <row r="255" spans="1:8" ht="15" x14ac:dyDescent="0.2">
      <c r="A255" t="s">
        <v>924</v>
      </c>
      <c r="B255" t="s">
        <v>1098</v>
      </c>
      <c r="C255">
        <v>404</v>
      </c>
      <c r="D255">
        <v>115266</v>
      </c>
      <c r="E255" s="164"/>
      <c r="F255" s="164"/>
      <c r="H255"/>
    </row>
    <row r="256" spans="1:8" ht="15" x14ac:dyDescent="0.2">
      <c r="A256" t="s">
        <v>924</v>
      </c>
      <c r="B256" t="s">
        <v>1105</v>
      </c>
      <c r="C256">
        <v>403</v>
      </c>
      <c r="D256">
        <v>115291</v>
      </c>
      <c r="E256" s="164"/>
      <c r="F256" s="164"/>
      <c r="H256"/>
    </row>
    <row r="257" spans="1:8" ht="15" x14ac:dyDescent="0.2">
      <c r="A257" t="s">
        <v>924</v>
      </c>
      <c r="B257" t="s">
        <v>1106</v>
      </c>
      <c r="C257">
        <v>401</v>
      </c>
      <c r="D257">
        <v>115250</v>
      </c>
      <c r="E257" s="164"/>
      <c r="F257" s="164"/>
      <c r="H257"/>
    </row>
    <row r="258" spans="1:8" ht="15" x14ac:dyDescent="0.2">
      <c r="A258" t="s">
        <v>924</v>
      </c>
      <c r="B258" t="s">
        <v>1107</v>
      </c>
      <c r="C258">
        <v>402</v>
      </c>
      <c r="D258">
        <v>115274</v>
      </c>
      <c r="E258" s="164"/>
      <c r="F258" s="164"/>
      <c r="H258"/>
    </row>
    <row r="259" spans="1:8" ht="15" x14ac:dyDescent="0.2">
      <c r="A259" t="s">
        <v>908</v>
      </c>
      <c r="B259" t="s">
        <v>254</v>
      </c>
      <c r="C259">
        <v>249</v>
      </c>
      <c r="D259">
        <v>115427</v>
      </c>
      <c r="E259" s="164"/>
      <c r="F259" s="164"/>
      <c r="H259"/>
    </row>
    <row r="260" spans="1:8" ht="15" x14ac:dyDescent="0.2">
      <c r="A260" t="s">
        <v>908</v>
      </c>
      <c r="B260" t="s">
        <v>255</v>
      </c>
      <c r="C260">
        <v>250</v>
      </c>
      <c r="D260">
        <v>115442</v>
      </c>
      <c r="E260" s="164"/>
      <c r="F260" s="164"/>
      <c r="H260"/>
    </row>
    <row r="261" spans="1:8" ht="15" x14ac:dyDescent="0.2">
      <c r="A261" t="s">
        <v>908</v>
      </c>
      <c r="B261" t="s">
        <v>256</v>
      </c>
      <c r="C261">
        <v>251</v>
      </c>
      <c r="D261">
        <v>115454</v>
      </c>
      <c r="E261" s="164"/>
      <c r="F261" s="164"/>
      <c r="H261"/>
    </row>
    <row r="262" spans="1:8" ht="15" x14ac:dyDescent="0.2">
      <c r="A262" t="s">
        <v>838</v>
      </c>
      <c r="B262" t="s">
        <v>742</v>
      </c>
      <c r="C262">
        <v>336</v>
      </c>
      <c r="D262">
        <v>111766</v>
      </c>
      <c r="E262" s="164"/>
      <c r="F262" s="164"/>
      <c r="H262"/>
    </row>
    <row r="263" spans="1:8" ht="15" x14ac:dyDescent="0.2">
      <c r="A263" t="s">
        <v>838</v>
      </c>
      <c r="B263" t="s">
        <v>1064</v>
      </c>
      <c r="C263">
        <v>343</v>
      </c>
      <c r="D263">
        <v>111878</v>
      </c>
      <c r="E263" s="164"/>
      <c r="F263" s="164"/>
      <c r="H263"/>
    </row>
    <row r="264" spans="1:8" ht="15" x14ac:dyDescent="0.2">
      <c r="A264" t="s">
        <v>838</v>
      </c>
      <c r="B264" t="s">
        <v>764</v>
      </c>
      <c r="C264">
        <v>335</v>
      </c>
      <c r="D264">
        <v>111777</v>
      </c>
      <c r="E264" s="164"/>
      <c r="F264" s="164"/>
      <c r="H264"/>
    </row>
    <row r="265" spans="1:8" ht="15" x14ac:dyDescent="0.2">
      <c r="A265" t="s">
        <v>838</v>
      </c>
      <c r="B265" t="s">
        <v>765</v>
      </c>
      <c r="C265">
        <v>339</v>
      </c>
      <c r="D265">
        <v>111888</v>
      </c>
      <c r="E265" s="164"/>
      <c r="F265" s="164"/>
      <c r="H265"/>
    </row>
    <row r="266" spans="1:8" ht="15" x14ac:dyDescent="0.2">
      <c r="A266" t="s">
        <v>838</v>
      </c>
      <c r="B266" t="s">
        <v>766</v>
      </c>
      <c r="C266">
        <v>337</v>
      </c>
      <c r="D266">
        <v>111790</v>
      </c>
      <c r="E266" s="164"/>
      <c r="F266" s="164"/>
      <c r="H266"/>
    </row>
    <row r="267" spans="1:8" ht="15" x14ac:dyDescent="0.2">
      <c r="A267" t="s">
        <v>838</v>
      </c>
      <c r="B267" t="s">
        <v>774</v>
      </c>
      <c r="C267">
        <v>340</v>
      </c>
      <c r="D267">
        <v>111898</v>
      </c>
      <c r="E267" s="164"/>
      <c r="F267" s="164"/>
      <c r="H267"/>
    </row>
    <row r="268" spans="1:8" ht="15" x14ac:dyDescent="0.2">
      <c r="A268" t="s">
        <v>926</v>
      </c>
      <c r="B268" t="s">
        <v>275</v>
      </c>
      <c r="C268">
        <v>48</v>
      </c>
      <c r="D268">
        <v>112954</v>
      </c>
      <c r="E268" s="164"/>
      <c r="F268" s="164"/>
      <c r="H268"/>
    </row>
    <row r="269" spans="1:8" ht="15" x14ac:dyDescent="0.2">
      <c r="A269" t="s">
        <v>866</v>
      </c>
      <c r="B269" t="s">
        <v>204</v>
      </c>
      <c r="C269">
        <v>89</v>
      </c>
      <c r="D269">
        <v>115467</v>
      </c>
      <c r="E269" s="164"/>
      <c r="F269" s="164"/>
      <c r="H269"/>
    </row>
    <row r="270" spans="1:8" ht="15" x14ac:dyDescent="0.2">
      <c r="A270" t="s">
        <v>994</v>
      </c>
      <c r="B270" t="s">
        <v>176</v>
      </c>
      <c r="C270">
        <v>391</v>
      </c>
      <c r="D270">
        <v>115484</v>
      </c>
      <c r="E270" s="164"/>
      <c r="F270" s="164"/>
      <c r="H270"/>
    </row>
    <row r="271" spans="1:8" ht="15" x14ac:dyDescent="0.2">
      <c r="A271" t="s">
        <v>1030</v>
      </c>
      <c r="B271" t="s">
        <v>167</v>
      </c>
      <c r="C271">
        <v>165</v>
      </c>
      <c r="D271">
        <v>115498</v>
      </c>
      <c r="E271" s="164"/>
      <c r="F271" s="164"/>
      <c r="H271"/>
    </row>
    <row r="272" spans="1:8" ht="15" x14ac:dyDescent="0.2">
      <c r="A272" t="s">
        <v>855</v>
      </c>
      <c r="B272" t="s">
        <v>277</v>
      </c>
      <c r="C272">
        <v>114</v>
      </c>
      <c r="D272">
        <v>112971</v>
      </c>
      <c r="E272" s="164"/>
      <c r="F272" s="164"/>
      <c r="H272"/>
    </row>
    <row r="273" spans="1:8" ht="15" x14ac:dyDescent="0.2">
      <c r="A273" t="s">
        <v>879</v>
      </c>
      <c r="B273" t="s">
        <v>303</v>
      </c>
      <c r="C273">
        <v>7</v>
      </c>
      <c r="D273">
        <v>113636</v>
      </c>
      <c r="E273" s="164"/>
      <c r="F273" s="164"/>
      <c r="H273"/>
    </row>
    <row r="274" spans="1:8" ht="15" x14ac:dyDescent="0.2">
      <c r="A274" t="s">
        <v>819</v>
      </c>
      <c r="B274" t="s">
        <v>213</v>
      </c>
      <c r="C274">
        <v>378</v>
      </c>
      <c r="D274">
        <v>115527</v>
      </c>
      <c r="E274" s="164"/>
      <c r="F274" s="164"/>
      <c r="H274"/>
    </row>
    <row r="275" spans="1:8" ht="15" x14ac:dyDescent="0.2">
      <c r="A275" t="s">
        <v>819</v>
      </c>
      <c r="B275" t="s">
        <v>752</v>
      </c>
      <c r="C275">
        <v>380</v>
      </c>
      <c r="D275">
        <v>115512</v>
      </c>
      <c r="E275" s="164"/>
      <c r="F275" s="164"/>
      <c r="H275"/>
    </row>
    <row r="276" spans="1:8" ht="15" x14ac:dyDescent="0.2">
      <c r="A276" t="s">
        <v>1017</v>
      </c>
      <c r="B276" t="s">
        <v>144</v>
      </c>
      <c r="C276">
        <v>376</v>
      </c>
      <c r="D276">
        <v>116403</v>
      </c>
      <c r="E276" s="164"/>
      <c r="F276" s="164"/>
      <c r="H276"/>
    </row>
    <row r="277" spans="1:8" ht="15" x14ac:dyDescent="0.2">
      <c r="A277" t="s">
        <v>870</v>
      </c>
      <c r="B277" t="s">
        <v>719</v>
      </c>
      <c r="C277">
        <v>278</v>
      </c>
      <c r="D277">
        <v>115549</v>
      </c>
      <c r="E277" s="164"/>
      <c r="F277" s="164"/>
      <c r="H277"/>
    </row>
    <row r="278" spans="1:8" ht="15" x14ac:dyDescent="0.2">
      <c r="A278" t="s">
        <v>961</v>
      </c>
      <c r="B278" t="s">
        <v>363</v>
      </c>
      <c r="C278">
        <v>146</v>
      </c>
      <c r="D278">
        <v>112353</v>
      </c>
      <c r="E278" s="164"/>
      <c r="F278" s="164"/>
      <c r="H278"/>
    </row>
    <row r="279" spans="1:8" ht="15" x14ac:dyDescent="0.2">
      <c r="A279" t="s">
        <v>999</v>
      </c>
      <c r="B279" t="s">
        <v>767</v>
      </c>
      <c r="C279">
        <v>11</v>
      </c>
      <c r="D279">
        <v>117239</v>
      </c>
      <c r="E279" s="164"/>
      <c r="F279" s="164"/>
      <c r="H279"/>
    </row>
    <row r="280" spans="1:8" ht="15" x14ac:dyDescent="0.2">
      <c r="A280" t="s">
        <v>1034</v>
      </c>
      <c r="B280" t="s">
        <v>175</v>
      </c>
      <c r="C280">
        <v>354</v>
      </c>
      <c r="D280">
        <v>115563</v>
      </c>
      <c r="E280" s="164"/>
      <c r="F280" s="164"/>
      <c r="H280"/>
    </row>
    <row r="281" spans="1:8" ht="15" x14ac:dyDescent="0.2">
      <c r="A281" t="s">
        <v>796</v>
      </c>
      <c r="B281" t="s">
        <v>750</v>
      </c>
      <c r="C281">
        <v>576</v>
      </c>
      <c r="D281">
        <v>111852</v>
      </c>
      <c r="E281" s="164"/>
      <c r="F281" s="164"/>
      <c r="H281"/>
    </row>
    <row r="282" spans="1:8" ht="15" x14ac:dyDescent="0.2">
      <c r="A282" t="s">
        <v>796</v>
      </c>
      <c r="B282" t="s">
        <v>359</v>
      </c>
      <c r="C282">
        <v>69</v>
      </c>
      <c r="D282">
        <v>111866</v>
      </c>
      <c r="E282" s="164"/>
      <c r="F282" s="164"/>
      <c r="H282"/>
    </row>
    <row r="283" spans="1:8" ht="15" x14ac:dyDescent="0.2">
      <c r="A283" t="s">
        <v>796</v>
      </c>
      <c r="B283" t="s">
        <v>358</v>
      </c>
      <c r="C283">
        <v>68</v>
      </c>
      <c r="D283">
        <v>111804</v>
      </c>
      <c r="E283" s="164"/>
      <c r="F283" s="164"/>
      <c r="H283"/>
    </row>
    <row r="284" spans="1:8" ht="15" x14ac:dyDescent="0.2">
      <c r="A284" t="s">
        <v>872</v>
      </c>
      <c r="B284" t="s">
        <v>381</v>
      </c>
      <c r="C284">
        <v>212</v>
      </c>
      <c r="D284">
        <v>111187</v>
      </c>
      <c r="E284" s="164"/>
      <c r="F284" s="164"/>
      <c r="H284"/>
    </row>
    <row r="285" spans="1:8" ht="15" x14ac:dyDescent="0.2">
      <c r="A285" t="s">
        <v>865</v>
      </c>
      <c r="B285" t="s">
        <v>227</v>
      </c>
      <c r="C285">
        <v>159</v>
      </c>
      <c r="D285">
        <v>115575</v>
      </c>
      <c r="E285" s="164"/>
      <c r="F285" s="164"/>
      <c r="H285"/>
    </row>
    <row r="286" spans="1:8" ht="15" x14ac:dyDescent="0.2">
      <c r="A286" t="s">
        <v>865</v>
      </c>
      <c r="B286" t="s">
        <v>228</v>
      </c>
      <c r="C286">
        <v>160</v>
      </c>
      <c r="D286">
        <v>115594</v>
      </c>
      <c r="E286" s="164"/>
      <c r="F286" s="164"/>
      <c r="H286"/>
    </row>
    <row r="287" spans="1:8" ht="15" x14ac:dyDescent="0.2">
      <c r="A287" t="s">
        <v>865</v>
      </c>
      <c r="B287" t="s">
        <v>229</v>
      </c>
      <c r="C287">
        <v>161</v>
      </c>
      <c r="D287">
        <v>115617</v>
      </c>
      <c r="E287" s="164"/>
      <c r="F287" s="164"/>
      <c r="H287"/>
    </row>
    <row r="288" spans="1:8" ht="15" x14ac:dyDescent="0.2">
      <c r="A288" t="s">
        <v>865</v>
      </c>
      <c r="B288" t="s">
        <v>230</v>
      </c>
      <c r="C288">
        <v>162</v>
      </c>
      <c r="D288">
        <v>115638</v>
      </c>
      <c r="E288" s="164"/>
      <c r="F288" s="164"/>
      <c r="H288"/>
    </row>
    <row r="289" spans="1:8" ht="15" x14ac:dyDescent="0.2">
      <c r="A289" t="s">
        <v>990</v>
      </c>
      <c r="B289" t="s">
        <v>397</v>
      </c>
      <c r="C289">
        <v>19</v>
      </c>
      <c r="D289">
        <v>111201</v>
      </c>
      <c r="E289" s="164"/>
      <c r="F289" s="164"/>
      <c r="H289"/>
    </row>
    <row r="290" spans="1:8" ht="15" x14ac:dyDescent="0.2">
      <c r="A290" t="s">
        <v>863</v>
      </c>
      <c r="B290" t="s">
        <v>383</v>
      </c>
      <c r="C290">
        <v>231</v>
      </c>
      <c r="D290">
        <v>111220</v>
      </c>
      <c r="E290" s="164"/>
      <c r="F290" s="164"/>
      <c r="H290"/>
    </row>
    <row r="291" spans="1:8" ht="15" x14ac:dyDescent="0.2">
      <c r="A291" t="s">
        <v>1013</v>
      </c>
      <c r="B291" t="s">
        <v>430</v>
      </c>
      <c r="C291">
        <v>373</v>
      </c>
      <c r="D291">
        <v>111815</v>
      </c>
      <c r="E291" s="164"/>
      <c r="F291" s="164"/>
      <c r="H291"/>
    </row>
    <row r="292" spans="1:8" ht="15" x14ac:dyDescent="0.2">
      <c r="A292" t="s">
        <v>848</v>
      </c>
      <c r="B292" t="s">
        <v>382</v>
      </c>
      <c r="C292">
        <v>228</v>
      </c>
      <c r="D292">
        <v>110947</v>
      </c>
      <c r="E292" s="164"/>
      <c r="F292" s="164"/>
      <c r="H292"/>
    </row>
    <row r="293" spans="1:8" ht="15" x14ac:dyDescent="0.2">
      <c r="A293" t="s">
        <v>900</v>
      </c>
      <c r="B293" t="s">
        <v>347</v>
      </c>
      <c r="C293">
        <v>282</v>
      </c>
      <c r="D293">
        <v>111839</v>
      </c>
      <c r="E293" s="164"/>
      <c r="F293" s="164"/>
      <c r="H293"/>
    </row>
    <row r="294" spans="1:8" ht="15" x14ac:dyDescent="0.2">
      <c r="A294" t="s">
        <v>989</v>
      </c>
      <c r="B294" t="s">
        <v>351</v>
      </c>
      <c r="C294">
        <v>388</v>
      </c>
      <c r="D294">
        <v>112365</v>
      </c>
      <c r="E294" s="164"/>
      <c r="F294" s="164"/>
      <c r="H294"/>
    </row>
    <row r="295" spans="1:8" ht="15" x14ac:dyDescent="0.2">
      <c r="A295" t="s">
        <v>845</v>
      </c>
      <c r="B295" t="s">
        <v>364</v>
      </c>
      <c r="C295">
        <v>147</v>
      </c>
      <c r="D295">
        <v>112377</v>
      </c>
      <c r="E295" s="164"/>
      <c r="F295" s="164"/>
      <c r="H295"/>
    </row>
    <row r="296" spans="1:8" ht="15" x14ac:dyDescent="0.2">
      <c r="A296" t="s">
        <v>845</v>
      </c>
      <c r="B296" t="s">
        <v>365</v>
      </c>
      <c r="C296">
        <v>148</v>
      </c>
      <c r="D296">
        <v>112445</v>
      </c>
      <c r="E296" s="164"/>
      <c r="F296" s="164"/>
      <c r="H296"/>
    </row>
    <row r="297" spans="1:8" ht="15" x14ac:dyDescent="0.2">
      <c r="A297" t="s">
        <v>901</v>
      </c>
      <c r="B297" t="s">
        <v>409</v>
      </c>
      <c r="C297">
        <v>466</v>
      </c>
      <c r="D297">
        <v>111235</v>
      </c>
      <c r="E297" s="164"/>
      <c r="F297" s="164"/>
      <c r="H297"/>
    </row>
    <row r="298" spans="1:8" ht="15" x14ac:dyDescent="0.2">
      <c r="A298" t="s">
        <v>1040</v>
      </c>
      <c r="B298" t="s">
        <v>109</v>
      </c>
      <c r="C298">
        <v>323</v>
      </c>
      <c r="D298">
        <v>117249</v>
      </c>
      <c r="E298" s="164"/>
      <c r="F298" s="164"/>
      <c r="H298"/>
    </row>
    <row r="299" spans="1:8" ht="15" x14ac:dyDescent="0.2">
      <c r="A299" t="s">
        <v>955</v>
      </c>
      <c r="B299" t="s">
        <v>400</v>
      </c>
      <c r="C299">
        <v>229</v>
      </c>
      <c r="D299">
        <v>111256</v>
      </c>
      <c r="E299" s="164"/>
      <c r="F299" s="164"/>
      <c r="H299"/>
    </row>
    <row r="300" spans="1:8" ht="15" x14ac:dyDescent="0.2">
      <c r="A300" t="s">
        <v>1026</v>
      </c>
      <c r="B300" t="s">
        <v>96</v>
      </c>
      <c r="C300">
        <v>78</v>
      </c>
      <c r="D300">
        <v>116419</v>
      </c>
      <c r="E300" s="164"/>
      <c r="F300" s="164"/>
      <c r="H300"/>
    </row>
    <row r="301" spans="1:8" ht="15" x14ac:dyDescent="0.2">
      <c r="A301" t="s">
        <v>800</v>
      </c>
      <c r="B301" t="s">
        <v>786</v>
      </c>
      <c r="C301">
        <v>158</v>
      </c>
      <c r="D301">
        <v>115654</v>
      </c>
      <c r="E301" s="164"/>
      <c r="F301" s="164"/>
      <c r="H301"/>
    </row>
    <row r="302" spans="1:8" ht="15" x14ac:dyDescent="0.2">
      <c r="A302" t="s">
        <v>800</v>
      </c>
      <c r="B302" t="s">
        <v>421</v>
      </c>
      <c r="C302">
        <v>156</v>
      </c>
      <c r="D302">
        <v>115682</v>
      </c>
      <c r="E302" s="164"/>
      <c r="F302" s="164"/>
      <c r="H302"/>
    </row>
    <row r="303" spans="1:8" ht="15" x14ac:dyDescent="0.2">
      <c r="A303" t="s">
        <v>940</v>
      </c>
      <c r="B303" t="s">
        <v>90</v>
      </c>
      <c r="C303">
        <v>327</v>
      </c>
      <c r="D303">
        <v>117717</v>
      </c>
      <c r="E303" s="164"/>
      <c r="F303" s="164"/>
      <c r="H303"/>
    </row>
    <row r="304" spans="1:8" ht="15" x14ac:dyDescent="0.2">
      <c r="A304" t="s">
        <v>803</v>
      </c>
      <c r="B304" t="s">
        <v>1059</v>
      </c>
      <c r="C304">
        <v>514</v>
      </c>
      <c r="D304">
        <v>112987</v>
      </c>
      <c r="E304" s="164"/>
      <c r="F304" s="164"/>
      <c r="H304"/>
    </row>
    <row r="305" spans="1:8" ht="15" x14ac:dyDescent="0.2">
      <c r="A305" t="s">
        <v>803</v>
      </c>
      <c r="B305" t="s">
        <v>298</v>
      </c>
      <c r="C305">
        <v>487</v>
      </c>
      <c r="D305">
        <v>113003</v>
      </c>
      <c r="E305" s="164"/>
      <c r="F305" s="164"/>
      <c r="H305"/>
    </row>
    <row r="306" spans="1:8" ht="15" x14ac:dyDescent="0.2">
      <c r="A306" t="s">
        <v>801</v>
      </c>
      <c r="B306" t="s">
        <v>753</v>
      </c>
      <c r="C306">
        <v>516</v>
      </c>
      <c r="D306">
        <v>113015</v>
      </c>
      <c r="E306" s="164"/>
      <c r="F306" s="164"/>
      <c r="H306"/>
    </row>
    <row r="307" spans="1:8" ht="15" x14ac:dyDescent="0.2">
      <c r="A307" t="s">
        <v>801</v>
      </c>
      <c r="B307" t="s">
        <v>282</v>
      </c>
      <c r="C307">
        <v>196</v>
      </c>
      <c r="D307">
        <v>113032</v>
      </c>
      <c r="E307" s="164"/>
      <c r="F307" s="164"/>
      <c r="H307"/>
    </row>
    <row r="308" spans="1:8" ht="15" x14ac:dyDescent="0.2">
      <c r="A308" t="s">
        <v>972</v>
      </c>
      <c r="B308" t="s">
        <v>279</v>
      </c>
      <c r="C308">
        <v>131</v>
      </c>
      <c r="D308">
        <v>113044</v>
      </c>
      <c r="E308" s="164"/>
      <c r="F308" s="164"/>
      <c r="H308"/>
    </row>
    <row r="309" spans="1:8" ht="15" x14ac:dyDescent="0.2">
      <c r="A309" t="s">
        <v>1031</v>
      </c>
      <c r="B309" t="s">
        <v>264</v>
      </c>
      <c r="C309">
        <v>2</v>
      </c>
      <c r="D309">
        <v>113659</v>
      </c>
      <c r="E309" s="164"/>
      <c r="F309" s="164"/>
      <c r="H309"/>
    </row>
    <row r="310" spans="1:8" ht="15" x14ac:dyDescent="0.2">
      <c r="A310" t="s">
        <v>877</v>
      </c>
      <c r="B310" t="s">
        <v>170</v>
      </c>
      <c r="C310">
        <v>219</v>
      </c>
      <c r="D310">
        <v>115701</v>
      </c>
      <c r="E310" s="164"/>
      <c r="F310" s="164"/>
      <c r="H310"/>
    </row>
    <row r="311" spans="1:8" ht="15" x14ac:dyDescent="0.2">
      <c r="A311" t="s">
        <v>843</v>
      </c>
      <c r="B311" t="s">
        <v>771</v>
      </c>
      <c r="C311">
        <v>16</v>
      </c>
      <c r="D311">
        <v>113721</v>
      </c>
      <c r="E311" s="164"/>
      <c r="F311" s="164"/>
      <c r="H311"/>
    </row>
    <row r="312" spans="1:8" ht="15" x14ac:dyDescent="0.2">
      <c r="A312" t="s">
        <v>988</v>
      </c>
      <c r="B312" t="s">
        <v>311</v>
      </c>
      <c r="C312">
        <v>172</v>
      </c>
      <c r="D312">
        <v>113685</v>
      </c>
      <c r="E312" s="164"/>
      <c r="F312" s="164"/>
      <c r="H312"/>
    </row>
    <row r="313" spans="1:8" ht="15" x14ac:dyDescent="0.2">
      <c r="A313" t="s">
        <v>929</v>
      </c>
      <c r="B313" t="s">
        <v>168</v>
      </c>
      <c r="C313">
        <v>166</v>
      </c>
      <c r="D313">
        <v>115717</v>
      </c>
      <c r="E313" s="164"/>
      <c r="F313" s="164"/>
      <c r="H313"/>
    </row>
    <row r="314" spans="1:8" ht="15" x14ac:dyDescent="0.2">
      <c r="A314" t="s">
        <v>1016</v>
      </c>
      <c r="B314" t="s">
        <v>425</v>
      </c>
      <c r="C314">
        <v>311</v>
      </c>
      <c r="D314">
        <v>113697</v>
      </c>
      <c r="E314" s="164"/>
      <c r="F314" s="164"/>
      <c r="H314"/>
    </row>
    <row r="315" spans="1:8" ht="15" x14ac:dyDescent="0.2">
      <c r="A315" t="s">
        <v>1003</v>
      </c>
      <c r="B315" t="s">
        <v>760</v>
      </c>
      <c r="C315">
        <v>225</v>
      </c>
      <c r="D315">
        <v>113075</v>
      </c>
      <c r="E315" s="164"/>
      <c r="F315" s="164"/>
      <c r="H315"/>
    </row>
    <row r="316" spans="1:8" ht="15" x14ac:dyDescent="0.2">
      <c r="A316" t="s">
        <v>1018</v>
      </c>
      <c r="B316" t="s">
        <v>171</v>
      </c>
      <c r="C316">
        <v>239</v>
      </c>
      <c r="D316">
        <v>115731</v>
      </c>
      <c r="E316" s="164"/>
      <c r="F316" s="164"/>
      <c r="H316"/>
    </row>
    <row r="317" spans="1:8" ht="15" x14ac:dyDescent="0.2">
      <c r="A317" t="s">
        <v>987</v>
      </c>
      <c r="B317" t="s">
        <v>371</v>
      </c>
      <c r="C317">
        <v>280</v>
      </c>
      <c r="D317">
        <v>112389</v>
      </c>
      <c r="E317" s="164"/>
      <c r="F317" s="164"/>
      <c r="H317"/>
    </row>
    <row r="318" spans="1:8" ht="15" x14ac:dyDescent="0.2">
      <c r="A318" t="s">
        <v>886</v>
      </c>
      <c r="B318" t="s">
        <v>102</v>
      </c>
      <c r="C318">
        <v>183</v>
      </c>
      <c r="D318">
        <v>116978</v>
      </c>
      <c r="E318" s="164"/>
      <c r="F318" s="164"/>
      <c r="H318"/>
    </row>
    <row r="319" spans="1:8" ht="15" x14ac:dyDescent="0.2">
      <c r="A319" t="s">
        <v>886</v>
      </c>
      <c r="B319" t="s">
        <v>748</v>
      </c>
      <c r="C319">
        <v>181</v>
      </c>
      <c r="D319">
        <v>116963</v>
      </c>
      <c r="E319" s="164"/>
      <c r="F319" s="164"/>
      <c r="H319"/>
    </row>
    <row r="320" spans="1:8" ht="15" x14ac:dyDescent="0.2">
      <c r="A320" t="s">
        <v>886</v>
      </c>
      <c r="B320" t="s">
        <v>758</v>
      </c>
      <c r="C320">
        <v>182</v>
      </c>
      <c r="D320">
        <v>116988</v>
      </c>
      <c r="E320" s="164"/>
      <c r="F320" s="164"/>
      <c r="H320"/>
    </row>
    <row r="321" spans="1:8" ht="15" x14ac:dyDescent="0.2">
      <c r="A321" t="s">
        <v>886</v>
      </c>
      <c r="B321" t="s">
        <v>105</v>
      </c>
      <c r="C321">
        <v>191</v>
      </c>
      <c r="D321">
        <v>116997</v>
      </c>
      <c r="E321" s="164"/>
      <c r="F321" s="164"/>
      <c r="H321"/>
    </row>
    <row r="322" spans="1:8" ht="15" x14ac:dyDescent="0.2">
      <c r="A322" t="s">
        <v>886</v>
      </c>
      <c r="B322" t="s">
        <v>117</v>
      </c>
      <c r="C322">
        <v>530</v>
      </c>
      <c r="D322">
        <v>117011</v>
      </c>
      <c r="E322" s="164"/>
      <c r="F322" s="164"/>
      <c r="H322"/>
    </row>
    <row r="323" spans="1:8" ht="15" x14ac:dyDescent="0.2">
      <c r="A323" t="s">
        <v>886</v>
      </c>
      <c r="B323" t="s">
        <v>103</v>
      </c>
      <c r="C323">
        <v>185</v>
      </c>
      <c r="D323">
        <v>117021</v>
      </c>
      <c r="E323" s="164"/>
      <c r="F323" s="164"/>
      <c r="H323"/>
    </row>
    <row r="324" spans="1:8" ht="15" x14ac:dyDescent="0.2">
      <c r="A324" t="s">
        <v>991</v>
      </c>
      <c r="B324" t="s">
        <v>373</v>
      </c>
      <c r="C324">
        <v>452</v>
      </c>
      <c r="D324">
        <v>111912</v>
      </c>
      <c r="E324" s="164"/>
      <c r="F324" s="164"/>
      <c r="H324"/>
    </row>
    <row r="325" spans="1:8" ht="15" x14ac:dyDescent="0.2">
      <c r="A325" t="s">
        <v>829</v>
      </c>
      <c r="B325" t="s">
        <v>417</v>
      </c>
      <c r="C325">
        <v>568</v>
      </c>
      <c r="D325">
        <v>110930</v>
      </c>
      <c r="E325" s="164"/>
      <c r="F325" s="164"/>
      <c r="H325"/>
    </row>
    <row r="326" spans="1:8" ht="15" x14ac:dyDescent="0.2">
      <c r="A326" t="s">
        <v>829</v>
      </c>
      <c r="B326" t="s">
        <v>454</v>
      </c>
      <c r="C326">
        <v>603</v>
      </c>
      <c r="D326">
        <v>111033</v>
      </c>
      <c r="E326" s="164"/>
      <c r="F326" s="164"/>
      <c r="H326"/>
    </row>
    <row r="327" spans="1:8" ht="15" x14ac:dyDescent="0.2">
      <c r="A327" t="s">
        <v>952</v>
      </c>
      <c r="B327" t="s">
        <v>401</v>
      </c>
      <c r="C327">
        <v>253</v>
      </c>
      <c r="D327">
        <v>111268</v>
      </c>
      <c r="E327" s="164"/>
      <c r="F327" s="164"/>
      <c r="H327"/>
    </row>
    <row r="328" spans="1:8" ht="15" x14ac:dyDescent="0.2">
      <c r="A328" t="s">
        <v>952</v>
      </c>
      <c r="B328" t="s">
        <v>402</v>
      </c>
      <c r="C328">
        <v>254</v>
      </c>
      <c r="D328">
        <v>111287</v>
      </c>
      <c r="E328" s="164"/>
      <c r="F328" s="164"/>
      <c r="H328"/>
    </row>
    <row r="329" spans="1:8" ht="15" x14ac:dyDescent="0.2">
      <c r="A329" t="s">
        <v>824</v>
      </c>
      <c r="B329" t="s">
        <v>385</v>
      </c>
      <c r="C329">
        <v>482</v>
      </c>
      <c r="D329">
        <v>110906</v>
      </c>
      <c r="E329" s="164"/>
      <c r="F329" s="164"/>
      <c r="H329"/>
    </row>
    <row r="330" spans="1:8" ht="15" x14ac:dyDescent="0.2">
      <c r="A330" t="s">
        <v>984</v>
      </c>
      <c r="B330" t="s">
        <v>265</v>
      </c>
      <c r="C330">
        <v>76</v>
      </c>
      <c r="D330">
        <v>113818</v>
      </c>
      <c r="E330" s="164"/>
      <c r="F330" s="164"/>
      <c r="H330"/>
    </row>
    <row r="331" spans="1:8" ht="15" x14ac:dyDescent="0.2">
      <c r="A331" t="s">
        <v>808</v>
      </c>
      <c r="B331" t="s">
        <v>1063</v>
      </c>
      <c r="C331">
        <v>189</v>
      </c>
      <c r="D331">
        <v>112517</v>
      </c>
      <c r="E331" s="164"/>
      <c r="F331" s="164"/>
      <c r="H331"/>
    </row>
    <row r="332" spans="1:8" ht="15" x14ac:dyDescent="0.2">
      <c r="A332" t="s">
        <v>808</v>
      </c>
      <c r="B332" t="s">
        <v>366</v>
      </c>
      <c r="C332">
        <v>184</v>
      </c>
      <c r="D332">
        <v>112534</v>
      </c>
      <c r="E332" s="164"/>
      <c r="F332" s="164"/>
      <c r="H332"/>
    </row>
    <row r="333" spans="1:8" ht="15" x14ac:dyDescent="0.2">
      <c r="A333" t="s">
        <v>1029</v>
      </c>
      <c r="B333" t="s">
        <v>372</v>
      </c>
      <c r="C333">
        <v>317</v>
      </c>
      <c r="D333">
        <v>111924</v>
      </c>
      <c r="E333" s="164"/>
      <c r="F333" s="164"/>
      <c r="H333"/>
    </row>
    <row r="334" spans="1:8" ht="15" x14ac:dyDescent="0.2">
      <c r="A334" t="s">
        <v>809</v>
      </c>
      <c r="B334" t="s">
        <v>161</v>
      </c>
      <c r="C334">
        <v>54</v>
      </c>
      <c r="D334">
        <v>115805</v>
      </c>
      <c r="E334" s="164"/>
      <c r="F334" s="164"/>
      <c r="H334"/>
    </row>
    <row r="335" spans="1:8" ht="15" x14ac:dyDescent="0.2">
      <c r="A335" t="s">
        <v>809</v>
      </c>
      <c r="B335" t="s">
        <v>754</v>
      </c>
      <c r="C335">
        <v>545</v>
      </c>
      <c r="D335">
        <v>115787</v>
      </c>
      <c r="E335" s="164"/>
      <c r="F335" s="164"/>
      <c r="H335"/>
    </row>
    <row r="336" spans="1:8" ht="15" x14ac:dyDescent="0.2">
      <c r="A336" t="s">
        <v>809</v>
      </c>
      <c r="B336" t="s">
        <v>160</v>
      </c>
      <c r="C336">
        <v>53</v>
      </c>
      <c r="D336">
        <v>115819</v>
      </c>
      <c r="E336" s="164"/>
      <c r="F336" s="164"/>
      <c r="H336"/>
    </row>
    <row r="337" spans="1:8" ht="15" x14ac:dyDescent="0.2">
      <c r="A337" t="s">
        <v>936</v>
      </c>
      <c r="B337" t="s">
        <v>338</v>
      </c>
      <c r="C337">
        <v>10</v>
      </c>
      <c r="D337">
        <v>112551</v>
      </c>
      <c r="E337" s="164"/>
      <c r="F337" s="164"/>
      <c r="H337"/>
    </row>
    <row r="338" spans="1:8" ht="15" x14ac:dyDescent="0.2">
      <c r="A338" t="s">
        <v>1033</v>
      </c>
      <c r="B338" t="s">
        <v>151</v>
      </c>
      <c r="C338">
        <v>458</v>
      </c>
      <c r="D338">
        <v>116492</v>
      </c>
      <c r="E338" s="164"/>
      <c r="F338" s="164"/>
      <c r="H338"/>
    </row>
    <row r="339" spans="1:8" ht="15" x14ac:dyDescent="0.2">
      <c r="A339" t="s">
        <v>834</v>
      </c>
      <c r="B339" t="s">
        <v>1111</v>
      </c>
      <c r="C339">
        <v>61</v>
      </c>
      <c r="D339">
        <v>113833</v>
      </c>
      <c r="E339" s="164"/>
      <c r="F339" s="164"/>
      <c r="H339"/>
    </row>
    <row r="340" spans="1:8" ht="15" x14ac:dyDescent="0.2">
      <c r="A340" t="s">
        <v>881</v>
      </c>
      <c r="B340" t="s">
        <v>773</v>
      </c>
      <c r="C340">
        <v>443</v>
      </c>
      <c r="D340">
        <v>116511</v>
      </c>
      <c r="E340" s="164"/>
      <c r="F340" s="164"/>
      <c r="H340"/>
    </row>
    <row r="341" spans="1:8" ht="15" x14ac:dyDescent="0.2">
      <c r="A341" t="s">
        <v>831</v>
      </c>
      <c r="B341" t="s">
        <v>394</v>
      </c>
      <c r="C341">
        <v>579</v>
      </c>
      <c r="D341">
        <v>110919</v>
      </c>
      <c r="E341" s="164"/>
      <c r="F341" s="164"/>
      <c r="H341"/>
    </row>
    <row r="342" spans="1:8" ht="15" x14ac:dyDescent="0.2">
      <c r="A342" t="s">
        <v>831</v>
      </c>
      <c r="B342" t="s">
        <v>384</v>
      </c>
      <c r="C342">
        <v>457</v>
      </c>
      <c r="D342">
        <v>111302</v>
      </c>
      <c r="E342" s="164"/>
      <c r="F342" s="164"/>
      <c r="H342"/>
    </row>
    <row r="343" spans="1:8" ht="15" x14ac:dyDescent="0.2">
      <c r="A343" t="s">
        <v>1006</v>
      </c>
      <c r="B343" t="s">
        <v>418</v>
      </c>
      <c r="C343">
        <v>569</v>
      </c>
      <c r="D343">
        <v>111324</v>
      </c>
      <c r="E343" s="164"/>
      <c r="F343" s="164"/>
      <c r="H343"/>
    </row>
    <row r="344" spans="1:8" ht="15" x14ac:dyDescent="0.2">
      <c r="A344" t="s">
        <v>854</v>
      </c>
      <c r="B344" t="s">
        <v>406</v>
      </c>
      <c r="C344">
        <v>377</v>
      </c>
      <c r="D344">
        <v>111336</v>
      </c>
      <c r="E344" s="164"/>
      <c r="F344" s="164"/>
      <c r="H344"/>
    </row>
    <row r="345" spans="1:8" ht="15" x14ac:dyDescent="0.2">
      <c r="A345" t="s">
        <v>927</v>
      </c>
      <c r="B345" t="s">
        <v>120</v>
      </c>
      <c r="C345">
        <v>534</v>
      </c>
      <c r="D345">
        <v>117287</v>
      </c>
      <c r="E345" s="164"/>
      <c r="F345" s="164"/>
      <c r="H345"/>
    </row>
    <row r="346" spans="1:8" ht="15" x14ac:dyDescent="0.2">
      <c r="A346" t="s">
        <v>927</v>
      </c>
      <c r="B346" t="s">
        <v>121</v>
      </c>
      <c r="C346">
        <v>535</v>
      </c>
      <c r="D346">
        <v>117297</v>
      </c>
      <c r="E346" s="164"/>
      <c r="F346" s="164"/>
      <c r="H346"/>
    </row>
    <row r="347" spans="1:8" ht="15" x14ac:dyDescent="0.2">
      <c r="A347" t="s">
        <v>927</v>
      </c>
      <c r="B347" t="s">
        <v>122</v>
      </c>
      <c r="C347">
        <v>536</v>
      </c>
      <c r="D347">
        <v>117311</v>
      </c>
      <c r="E347" s="164"/>
      <c r="F347" s="164"/>
      <c r="H347"/>
    </row>
    <row r="348" spans="1:8" ht="15" x14ac:dyDescent="0.2">
      <c r="A348" t="s">
        <v>927</v>
      </c>
      <c r="B348" t="s">
        <v>123</v>
      </c>
      <c r="C348">
        <v>537</v>
      </c>
      <c r="D348">
        <v>117322</v>
      </c>
      <c r="E348" s="164"/>
      <c r="F348" s="164"/>
      <c r="H348"/>
    </row>
    <row r="349" spans="1:8" ht="15" x14ac:dyDescent="0.2">
      <c r="A349" t="s">
        <v>927</v>
      </c>
      <c r="B349" t="s">
        <v>1055</v>
      </c>
      <c r="C349">
        <v>538</v>
      </c>
      <c r="D349">
        <v>117270</v>
      </c>
      <c r="E349" s="164"/>
      <c r="F349" s="164"/>
      <c r="H349"/>
    </row>
    <row r="350" spans="1:8" ht="15" x14ac:dyDescent="0.2">
      <c r="A350" t="s">
        <v>927</v>
      </c>
      <c r="B350" t="s">
        <v>119</v>
      </c>
      <c r="C350">
        <v>533</v>
      </c>
      <c r="D350">
        <v>117335</v>
      </c>
      <c r="E350" s="164"/>
      <c r="F350" s="164"/>
      <c r="H350"/>
    </row>
    <row r="351" spans="1:8" ht="15" x14ac:dyDescent="0.2">
      <c r="A351" t="s">
        <v>950</v>
      </c>
      <c r="B351" t="s">
        <v>115</v>
      </c>
      <c r="C351">
        <v>409</v>
      </c>
      <c r="D351">
        <v>117033</v>
      </c>
      <c r="E351" s="164"/>
      <c r="F351" s="164"/>
      <c r="H351"/>
    </row>
    <row r="352" spans="1:8" ht="15" x14ac:dyDescent="0.2">
      <c r="A352" t="s">
        <v>895</v>
      </c>
      <c r="B352" t="s">
        <v>142</v>
      </c>
      <c r="C352">
        <v>362</v>
      </c>
      <c r="D352">
        <v>116531</v>
      </c>
      <c r="E352" s="164"/>
      <c r="F352" s="164"/>
      <c r="H352"/>
    </row>
    <row r="353" spans="1:8" ht="15" x14ac:dyDescent="0.2">
      <c r="A353" t="s">
        <v>895</v>
      </c>
      <c r="B353" t="s">
        <v>140</v>
      </c>
      <c r="C353">
        <v>360</v>
      </c>
      <c r="D353">
        <v>116551</v>
      </c>
      <c r="E353" s="164"/>
      <c r="F353" s="164"/>
      <c r="H353"/>
    </row>
    <row r="354" spans="1:8" ht="15" x14ac:dyDescent="0.2">
      <c r="A354" t="s">
        <v>895</v>
      </c>
      <c r="B354" t="s">
        <v>141</v>
      </c>
      <c r="C354">
        <v>361</v>
      </c>
      <c r="D354">
        <v>116565</v>
      </c>
      <c r="E354" s="164"/>
      <c r="F354" s="164"/>
      <c r="H354"/>
    </row>
    <row r="355" spans="1:8" ht="15" x14ac:dyDescent="0.2">
      <c r="A355" t="s">
        <v>919</v>
      </c>
      <c r="B355" t="s">
        <v>768</v>
      </c>
      <c r="C355">
        <v>308</v>
      </c>
      <c r="D355">
        <v>115833</v>
      </c>
      <c r="E355" s="164"/>
      <c r="F355" s="164"/>
      <c r="H355"/>
    </row>
    <row r="356" spans="1:8" ht="15" x14ac:dyDescent="0.2">
      <c r="A356" t="s">
        <v>878</v>
      </c>
      <c r="B356" t="s">
        <v>158</v>
      </c>
      <c r="C356">
        <v>594</v>
      </c>
      <c r="D356">
        <v>116583</v>
      </c>
      <c r="E356" s="164"/>
      <c r="F356" s="164"/>
      <c r="H356"/>
    </row>
    <row r="357" spans="1:8" ht="15" x14ac:dyDescent="0.2">
      <c r="A357" t="s">
        <v>857</v>
      </c>
      <c r="B357" t="s">
        <v>723</v>
      </c>
      <c r="C357">
        <v>240</v>
      </c>
      <c r="D357">
        <v>112564</v>
      </c>
      <c r="E357" s="164"/>
      <c r="F357" s="164"/>
      <c r="H357"/>
    </row>
    <row r="358" spans="1:8" ht="15" x14ac:dyDescent="0.2">
      <c r="A358" t="s">
        <v>899</v>
      </c>
      <c r="B358" t="s">
        <v>1116</v>
      </c>
      <c r="C358">
        <v>27</v>
      </c>
      <c r="D358">
        <v>113854</v>
      </c>
      <c r="E358" s="164"/>
      <c r="F358" s="164"/>
      <c r="H358"/>
    </row>
    <row r="359" spans="1:8" ht="15" x14ac:dyDescent="0.2">
      <c r="A359" t="s">
        <v>906</v>
      </c>
      <c r="B359" t="s">
        <v>759</v>
      </c>
      <c r="C359">
        <v>331</v>
      </c>
      <c r="D359">
        <v>111934</v>
      </c>
      <c r="E359" s="164"/>
      <c r="F359" s="164"/>
      <c r="H359"/>
    </row>
    <row r="360" spans="1:8" ht="15" x14ac:dyDescent="0.2">
      <c r="A360" t="s">
        <v>795</v>
      </c>
      <c r="B360" t="s">
        <v>349</v>
      </c>
      <c r="C360">
        <v>363</v>
      </c>
      <c r="D360">
        <v>112601</v>
      </c>
      <c r="E360" s="164"/>
      <c r="F360" s="164"/>
      <c r="H360"/>
    </row>
    <row r="361" spans="1:8" ht="15" x14ac:dyDescent="0.2">
      <c r="A361" t="s">
        <v>795</v>
      </c>
      <c r="B361" t="s">
        <v>755</v>
      </c>
      <c r="C361">
        <v>577</v>
      </c>
      <c r="D361">
        <v>112458</v>
      </c>
      <c r="E361" s="164"/>
      <c r="F361" s="164"/>
      <c r="H361"/>
    </row>
    <row r="362" spans="1:8" ht="15" x14ac:dyDescent="0.2">
      <c r="A362" t="s">
        <v>795</v>
      </c>
      <c r="B362" t="s">
        <v>350</v>
      </c>
      <c r="C362">
        <v>364</v>
      </c>
      <c r="D362">
        <v>112473</v>
      </c>
      <c r="E362" s="164"/>
      <c r="F362" s="164"/>
      <c r="H362"/>
    </row>
    <row r="363" spans="1:8" ht="15" x14ac:dyDescent="0.2">
      <c r="A363" t="s">
        <v>911</v>
      </c>
      <c r="B363" t="s">
        <v>412</v>
      </c>
      <c r="C363">
        <v>502</v>
      </c>
      <c r="D363">
        <v>111346</v>
      </c>
      <c r="E363" s="164"/>
      <c r="F363" s="164"/>
      <c r="H363"/>
    </row>
    <row r="364" spans="1:8" ht="15" x14ac:dyDescent="0.2">
      <c r="A364" t="s">
        <v>911</v>
      </c>
      <c r="B364" t="s">
        <v>411</v>
      </c>
      <c r="C364">
        <v>501</v>
      </c>
      <c r="D364">
        <v>111361</v>
      </c>
      <c r="E364" s="164"/>
      <c r="F364" s="164"/>
      <c r="H364"/>
    </row>
    <row r="365" spans="1:8" ht="15" x14ac:dyDescent="0.2">
      <c r="A365" t="s">
        <v>820</v>
      </c>
      <c r="B365" t="s">
        <v>148</v>
      </c>
      <c r="C365">
        <v>395</v>
      </c>
      <c r="D365">
        <v>116594</v>
      </c>
      <c r="E365" s="164"/>
      <c r="F365" s="164"/>
      <c r="H365"/>
    </row>
    <row r="366" spans="1:8" ht="15" x14ac:dyDescent="0.2">
      <c r="A366" t="s">
        <v>820</v>
      </c>
      <c r="B366" t="s">
        <v>147</v>
      </c>
      <c r="C366">
        <v>394</v>
      </c>
      <c r="D366">
        <v>116609</v>
      </c>
      <c r="E366" s="164"/>
      <c r="F366" s="164"/>
      <c r="H366"/>
    </row>
    <row r="367" spans="1:8" ht="15" x14ac:dyDescent="0.2">
      <c r="A367" t="s">
        <v>820</v>
      </c>
      <c r="B367" t="s">
        <v>146</v>
      </c>
      <c r="C367">
        <v>393</v>
      </c>
      <c r="D367">
        <v>116620</v>
      </c>
      <c r="E367" s="164"/>
      <c r="F367" s="164"/>
      <c r="H367"/>
    </row>
    <row r="368" spans="1:8" ht="15" x14ac:dyDescent="0.2">
      <c r="A368" t="s">
        <v>830</v>
      </c>
      <c r="B368" t="s">
        <v>302</v>
      </c>
      <c r="C368">
        <v>580</v>
      </c>
      <c r="D368">
        <v>113061</v>
      </c>
      <c r="E368" s="164"/>
      <c r="F368" s="164"/>
      <c r="H368"/>
    </row>
    <row r="369" spans="1:8" ht="15" x14ac:dyDescent="0.2">
      <c r="A369" t="s">
        <v>876</v>
      </c>
      <c r="B369" t="s">
        <v>80</v>
      </c>
      <c r="C369">
        <v>289</v>
      </c>
      <c r="D369">
        <v>116683</v>
      </c>
      <c r="E369" s="164"/>
      <c r="F369" s="164"/>
      <c r="H369"/>
    </row>
    <row r="370" spans="1:8" ht="15" x14ac:dyDescent="0.2">
      <c r="A370" t="s">
        <v>876</v>
      </c>
      <c r="B370" t="s">
        <v>81</v>
      </c>
      <c r="C370">
        <v>290</v>
      </c>
      <c r="D370">
        <v>116633</v>
      </c>
      <c r="E370" s="164"/>
      <c r="F370" s="164"/>
      <c r="H370"/>
    </row>
    <row r="371" spans="1:8" ht="15" x14ac:dyDescent="0.2">
      <c r="A371" t="s">
        <v>876</v>
      </c>
      <c r="B371" t="s">
        <v>79</v>
      </c>
      <c r="C371">
        <v>288</v>
      </c>
      <c r="D371">
        <v>116650</v>
      </c>
      <c r="E371" s="164"/>
      <c r="F371" s="164"/>
      <c r="H371"/>
    </row>
    <row r="372" spans="1:8" ht="15" x14ac:dyDescent="0.2">
      <c r="A372" t="s">
        <v>876</v>
      </c>
      <c r="B372" t="s">
        <v>82</v>
      </c>
      <c r="C372">
        <v>291</v>
      </c>
      <c r="D372">
        <v>116669</v>
      </c>
      <c r="E372" s="164"/>
      <c r="F372" s="164"/>
      <c r="H372"/>
    </row>
    <row r="373" spans="1:8" ht="15" x14ac:dyDescent="0.2">
      <c r="A373" t="s">
        <v>876</v>
      </c>
      <c r="B373" t="s">
        <v>83</v>
      </c>
      <c r="C373">
        <v>292</v>
      </c>
      <c r="D373">
        <v>116759</v>
      </c>
      <c r="E373" s="164"/>
      <c r="F373" s="164"/>
      <c r="H373"/>
    </row>
    <row r="374" spans="1:8" ht="15" x14ac:dyDescent="0.2">
      <c r="A374" t="s">
        <v>876</v>
      </c>
      <c r="B374" t="s">
        <v>87</v>
      </c>
      <c r="C374">
        <v>296</v>
      </c>
      <c r="D374">
        <v>116697</v>
      </c>
      <c r="E374" s="164"/>
      <c r="F374" s="164"/>
      <c r="H374"/>
    </row>
    <row r="375" spans="1:8" ht="15" x14ac:dyDescent="0.2">
      <c r="A375" t="s">
        <v>876</v>
      </c>
      <c r="B375" t="s">
        <v>84</v>
      </c>
      <c r="C375">
        <v>293</v>
      </c>
      <c r="D375">
        <v>116710</v>
      </c>
      <c r="E375" s="164"/>
      <c r="F375" s="164"/>
      <c r="H375"/>
    </row>
    <row r="376" spans="1:8" ht="15" x14ac:dyDescent="0.2">
      <c r="A376" t="s">
        <v>876</v>
      </c>
      <c r="B376" t="s">
        <v>85</v>
      </c>
      <c r="C376">
        <v>294</v>
      </c>
      <c r="D376">
        <v>116726</v>
      </c>
      <c r="E376" s="164"/>
      <c r="F376" s="164"/>
      <c r="H376"/>
    </row>
    <row r="377" spans="1:8" ht="15" x14ac:dyDescent="0.2">
      <c r="A377" t="s">
        <v>876</v>
      </c>
      <c r="B377" t="s">
        <v>86</v>
      </c>
      <c r="C377">
        <v>295</v>
      </c>
      <c r="D377">
        <v>116745</v>
      </c>
      <c r="E377" s="164"/>
      <c r="F377" s="164"/>
      <c r="H377"/>
    </row>
    <row r="378" spans="1:8" ht="15" x14ac:dyDescent="0.2">
      <c r="A378" t="s">
        <v>981</v>
      </c>
      <c r="B378" t="s">
        <v>285</v>
      </c>
      <c r="C378">
        <v>241</v>
      </c>
      <c r="D378">
        <v>113134</v>
      </c>
      <c r="E378" s="164"/>
      <c r="F378" s="164"/>
      <c r="H378"/>
    </row>
    <row r="379" spans="1:8" ht="15" x14ac:dyDescent="0.2">
      <c r="A379" t="s">
        <v>1041</v>
      </c>
      <c r="B379" t="s">
        <v>422</v>
      </c>
      <c r="C379">
        <v>464</v>
      </c>
      <c r="D379">
        <v>115868</v>
      </c>
      <c r="E379" s="164"/>
      <c r="F379" s="164"/>
      <c r="H379"/>
    </row>
    <row r="380" spans="1:8" ht="15" x14ac:dyDescent="0.2">
      <c r="A380" t="s">
        <v>1036</v>
      </c>
      <c r="B380" t="s">
        <v>787</v>
      </c>
      <c r="C380">
        <v>169</v>
      </c>
      <c r="D380">
        <v>115881</v>
      </c>
      <c r="E380" s="164"/>
      <c r="F380" s="164"/>
      <c r="H380"/>
    </row>
    <row r="381" spans="1:8" ht="15" x14ac:dyDescent="0.2">
      <c r="A381" t="s">
        <v>913</v>
      </c>
      <c r="B381" t="s">
        <v>413</v>
      </c>
      <c r="C381">
        <v>524</v>
      </c>
      <c r="D381">
        <v>111376</v>
      </c>
      <c r="E381" s="164"/>
      <c r="F381" s="164"/>
      <c r="H381"/>
    </row>
    <row r="382" spans="1:8" ht="15" x14ac:dyDescent="0.2">
      <c r="A382" t="s">
        <v>913</v>
      </c>
      <c r="B382" t="s">
        <v>414</v>
      </c>
      <c r="C382">
        <v>525</v>
      </c>
      <c r="D382">
        <v>111392</v>
      </c>
      <c r="E382" s="164"/>
      <c r="F382" s="164"/>
      <c r="H382"/>
    </row>
    <row r="383" spans="1:8" ht="15" x14ac:dyDescent="0.2">
      <c r="A383" t="s">
        <v>861</v>
      </c>
      <c r="B383" t="s">
        <v>324</v>
      </c>
      <c r="C383">
        <v>186</v>
      </c>
      <c r="D383">
        <v>112587</v>
      </c>
      <c r="E383" s="164"/>
      <c r="F383" s="164"/>
      <c r="H383"/>
    </row>
    <row r="384" spans="1:8" ht="15" x14ac:dyDescent="0.2">
      <c r="A384" t="s">
        <v>842</v>
      </c>
      <c r="B384" t="s">
        <v>769</v>
      </c>
      <c r="C384">
        <v>9</v>
      </c>
      <c r="D384">
        <v>113796</v>
      </c>
      <c r="E384" s="164"/>
      <c r="F384" s="164"/>
      <c r="H384"/>
    </row>
    <row r="385" spans="1:8" ht="15" x14ac:dyDescent="0.2">
      <c r="A385" t="s">
        <v>965</v>
      </c>
      <c r="B385" t="s">
        <v>770</v>
      </c>
      <c r="C385">
        <v>495</v>
      </c>
      <c r="D385">
        <v>111945</v>
      </c>
      <c r="E385" s="164"/>
      <c r="F385" s="164"/>
      <c r="H385"/>
    </row>
    <row r="386" spans="1:8" ht="15" x14ac:dyDescent="0.2">
      <c r="A386" t="s">
        <v>896</v>
      </c>
      <c r="B386" t="s">
        <v>145</v>
      </c>
      <c r="C386">
        <v>384</v>
      </c>
      <c r="D386">
        <v>116775</v>
      </c>
      <c r="E386" s="164"/>
      <c r="F386" s="164"/>
      <c r="H386"/>
    </row>
    <row r="387" spans="1:8" ht="15" x14ac:dyDescent="0.2">
      <c r="A387" t="s">
        <v>910</v>
      </c>
      <c r="B387" t="s">
        <v>129</v>
      </c>
      <c r="C387">
        <v>66</v>
      </c>
      <c r="D387">
        <v>116786</v>
      </c>
      <c r="E387" s="164"/>
      <c r="F387" s="164"/>
      <c r="H387"/>
    </row>
    <row r="388" spans="1:8" ht="15" x14ac:dyDescent="0.2">
      <c r="A388" t="s">
        <v>910</v>
      </c>
      <c r="B388" t="s">
        <v>130</v>
      </c>
      <c r="C388">
        <v>67</v>
      </c>
      <c r="D388">
        <v>116802</v>
      </c>
      <c r="E388" s="164"/>
      <c r="F388" s="164"/>
      <c r="H388"/>
    </row>
    <row r="389" spans="1:8" ht="15" x14ac:dyDescent="0.2">
      <c r="A389" t="s">
        <v>811</v>
      </c>
      <c r="B389" t="s">
        <v>1056</v>
      </c>
      <c r="C389">
        <v>60</v>
      </c>
      <c r="D389">
        <v>116820</v>
      </c>
      <c r="E389" s="164"/>
      <c r="F389" s="164"/>
      <c r="H389"/>
    </row>
    <row r="390" spans="1:8" ht="15" x14ac:dyDescent="0.2">
      <c r="A390" t="s">
        <v>811</v>
      </c>
      <c r="B390" t="s">
        <v>155</v>
      </c>
      <c r="C390">
        <v>541</v>
      </c>
      <c r="D390">
        <v>116429</v>
      </c>
      <c r="E390" s="164"/>
      <c r="F390" s="164"/>
      <c r="H390"/>
    </row>
    <row r="391" spans="1:8" ht="15" x14ac:dyDescent="0.2">
      <c r="A391" t="s">
        <v>811</v>
      </c>
      <c r="B391" t="s">
        <v>128</v>
      </c>
      <c r="C391">
        <v>59</v>
      </c>
      <c r="D391">
        <v>116831</v>
      </c>
      <c r="E391" s="164"/>
      <c r="F391" s="164"/>
      <c r="H391"/>
    </row>
    <row r="392" spans="1:8" ht="15" x14ac:dyDescent="0.2">
      <c r="A392" t="s">
        <v>967</v>
      </c>
      <c r="B392" t="s">
        <v>89</v>
      </c>
      <c r="C392">
        <v>320</v>
      </c>
      <c r="D392">
        <v>117741</v>
      </c>
      <c r="E392" s="164"/>
      <c r="F392" s="164"/>
      <c r="H392"/>
    </row>
    <row r="393" spans="1:8" ht="15" x14ac:dyDescent="0.2">
      <c r="A393" t="s">
        <v>1039</v>
      </c>
      <c r="B393" t="s">
        <v>273</v>
      </c>
      <c r="C393">
        <v>34</v>
      </c>
      <c r="D393">
        <v>113152</v>
      </c>
      <c r="E393" s="164"/>
      <c r="F393" s="164"/>
      <c r="H393"/>
    </row>
    <row r="394" spans="1:8" ht="15" x14ac:dyDescent="0.2">
      <c r="A394" t="s">
        <v>1021</v>
      </c>
      <c r="B394" t="s">
        <v>257</v>
      </c>
      <c r="C394">
        <v>349</v>
      </c>
      <c r="D394">
        <v>115896</v>
      </c>
      <c r="E394" s="164"/>
      <c r="F394" s="164"/>
      <c r="H394"/>
    </row>
    <row r="395" spans="1:8" ht="15" x14ac:dyDescent="0.2">
      <c r="A395" t="s">
        <v>945</v>
      </c>
      <c r="B395" t="s">
        <v>153</v>
      </c>
      <c r="C395">
        <v>484</v>
      </c>
      <c r="D395">
        <v>116843</v>
      </c>
      <c r="E395" s="164"/>
      <c r="F395" s="164"/>
      <c r="H395"/>
    </row>
    <row r="396" spans="1:8" ht="15" x14ac:dyDescent="0.2">
      <c r="A396" t="s">
        <v>841</v>
      </c>
      <c r="B396" t="s">
        <v>315</v>
      </c>
      <c r="C396">
        <v>396</v>
      </c>
      <c r="D396">
        <v>113737</v>
      </c>
      <c r="E396" s="164"/>
      <c r="F396" s="164"/>
      <c r="H396"/>
    </row>
    <row r="397" spans="1:8" ht="15" x14ac:dyDescent="0.2">
      <c r="A397" t="s">
        <v>851</v>
      </c>
      <c r="B397" t="s">
        <v>415</v>
      </c>
      <c r="C397">
        <v>526</v>
      </c>
      <c r="D397">
        <v>111406</v>
      </c>
      <c r="E397" s="164"/>
      <c r="F397" s="164"/>
      <c r="H397"/>
    </row>
    <row r="398" spans="1:8" ht="15" x14ac:dyDescent="0.2">
      <c r="A398" t="s">
        <v>851</v>
      </c>
      <c r="B398" t="s">
        <v>416</v>
      </c>
      <c r="C398">
        <v>527</v>
      </c>
      <c r="D398">
        <v>111003</v>
      </c>
      <c r="E398" s="164"/>
      <c r="F398" s="164"/>
      <c r="H398"/>
    </row>
    <row r="399" spans="1:8" ht="15" x14ac:dyDescent="0.2">
      <c r="A399" t="s">
        <v>883</v>
      </c>
      <c r="B399" t="s">
        <v>242</v>
      </c>
      <c r="C399">
        <v>287</v>
      </c>
      <c r="D399">
        <v>115926</v>
      </c>
      <c r="E399" s="164"/>
      <c r="F399" s="164"/>
      <c r="H399"/>
    </row>
    <row r="400" spans="1:8" ht="15" x14ac:dyDescent="0.2">
      <c r="A400" t="s">
        <v>883</v>
      </c>
      <c r="B400" t="s">
        <v>241</v>
      </c>
      <c r="C400">
        <v>284</v>
      </c>
      <c r="D400">
        <v>115933</v>
      </c>
      <c r="E400" s="164"/>
      <c r="F400" s="164"/>
      <c r="H400"/>
    </row>
    <row r="401" spans="1:8" ht="15" x14ac:dyDescent="0.2">
      <c r="A401" t="s">
        <v>883</v>
      </c>
      <c r="B401" t="s">
        <v>240</v>
      </c>
      <c r="C401">
        <v>283</v>
      </c>
      <c r="D401">
        <v>115947</v>
      </c>
      <c r="E401" s="164"/>
      <c r="F401" s="164"/>
      <c r="H401"/>
    </row>
    <row r="402" spans="1:8" ht="15" x14ac:dyDescent="0.2">
      <c r="A402" t="s">
        <v>939</v>
      </c>
      <c r="B402" t="s">
        <v>172</v>
      </c>
      <c r="C402">
        <v>269</v>
      </c>
      <c r="D402">
        <v>115965</v>
      </c>
      <c r="E402" s="164"/>
      <c r="F402" s="164"/>
      <c r="H402"/>
    </row>
    <row r="403" spans="1:8" ht="15" x14ac:dyDescent="0.2">
      <c r="A403" t="s">
        <v>980</v>
      </c>
      <c r="B403" t="s">
        <v>212</v>
      </c>
      <c r="C403">
        <v>365</v>
      </c>
      <c r="D403">
        <v>115977</v>
      </c>
      <c r="E403" s="164"/>
      <c r="F403" s="164"/>
      <c r="H403"/>
    </row>
    <row r="404" spans="1:8" ht="15" x14ac:dyDescent="0.2">
      <c r="A404" t="s">
        <v>912</v>
      </c>
      <c r="B404" t="s">
        <v>348</v>
      </c>
      <c r="C404">
        <v>350</v>
      </c>
      <c r="D404">
        <v>112615</v>
      </c>
      <c r="E404" s="164"/>
      <c r="F404" s="164"/>
      <c r="H404"/>
    </row>
    <row r="405" spans="1:8" ht="15" x14ac:dyDescent="0.2">
      <c r="A405" t="s">
        <v>923</v>
      </c>
      <c r="B405" t="s">
        <v>297</v>
      </c>
      <c r="C405">
        <v>450</v>
      </c>
      <c r="D405">
        <v>113166</v>
      </c>
      <c r="E405" s="164"/>
      <c r="F405" s="164"/>
      <c r="H405"/>
    </row>
    <row r="406" spans="1:8" ht="15" x14ac:dyDescent="0.2">
      <c r="A406" t="s">
        <v>947</v>
      </c>
      <c r="B406" t="s">
        <v>296</v>
      </c>
      <c r="C406">
        <v>382</v>
      </c>
      <c r="D406">
        <v>113176</v>
      </c>
      <c r="E406" s="164"/>
      <c r="F406" s="164"/>
      <c r="H406"/>
    </row>
    <row r="407" spans="1:8" ht="15" x14ac:dyDescent="0.2">
      <c r="A407" t="s">
        <v>894</v>
      </c>
      <c r="B407" t="s">
        <v>132</v>
      </c>
      <c r="C407">
        <v>96</v>
      </c>
      <c r="D407">
        <v>116864</v>
      </c>
      <c r="E407" s="164"/>
      <c r="F407" s="164"/>
      <c r="H407"/>
    </row>
    <row r="408" spans="1:8" ht="15" x14ac:dyDescent="0.2">
      <c r="A408" t="s">
        <v>894</v>
      </c>
      <c r="B408" t="s">
        <v>133</v>
      </c>
      <c r="C408">
        <v>97</v>
      </c>
      <c r="D408">
        <v>116875</v>
      </c>
      <c r="E408" s="164"/>
      <c r="F408" s="164"/>
      <c r="H408"/>
    </row>
    <row r="409" spans="1:8" ht="15" x14ac:dyDescent="0.2">
      <c r="A409" t="s">
        <v>894</v>
      </c>
      <c r="B409" t="s">
        <v>156</v>
      </c>
      <c r="C409">
        <v>542</v>
      </c>
      <c r="D409">
        <v>116889</v>
      </c>
      <c r="E409" s="164"/>
      <c r="F409" s="164"/>
      <c r="H409"/>
    </row>
    <row r="410" spans="1:8" ht="15" x14ac:dyDescent="0.2">
      <c r="A410" t="s">
        <v>1035</v>
      </c>
      <c r="B410" t="s">
        <v>370</v>
      </c>
      <c r="C410">
        <v>259</v>
      </c>
      <c r="D410">
        <v>112627</v>
      </c>
      <c r="E410" s="164"/>
      <c r="F410" s="164"/>
      <c r="H410"/>
    </row>
    <row r="411" spans="1:8" ht="15" x14ac:dyDescent="0.2">
      <c r="A411" t="s">
        <v>798</v>
      </c>
      <c r="B411" t="s">
        <v>785</v>
      </c>
      <c r="C411">
        <v>126</v>
      </c>
      <c r="D411">
        <v>115994</v>
      </c>
      <c r="E411" s="164"/>
      <c r="F411" s="164"/>
      <c r="H411"/>
    </row>
    <row r="412" spans="1:8" ht="15" x14ac:dyDescent="0.2">
      <c r="A412" t="s">
        <v>798</v>
      </c>
      <c r="B412" t="s">
        <v>163</v>
      </c>
      <c r="C412">
        <v>124</v>
      </c>
      <c r="D412">
        <v>116008</v>
      </c>
      <c r="E412" s="164"/>
      <c r="F412" s="164"/>
      <c r="H412"/>
    </row>
    <row r="413" spans="1:8" ht="15" x14ac:dyDescent="0.2">
      <c r="A413" t="s">
        <v>798</v>
      </c>
      <c r="B413" t="s">
        <v>164</v>
      </c>
      <c r="C413">
        <v>125</v>
      </c>
      <c r="D413">
        <v>115744</v>
      </c>
      <c r="E413" s="164"/>
      <c r="F413" s="164"/>
      <c r="H413"/>
    </row>
    <row r="414" spans="1:8" ht="15" x14ac:dyDescent="0.2">
      <c r="A414" t="s">
        <v>794</v>
      </c>
      <c r="B414" t="s">
        <v>789</v>
      </c>
      <c r="C414">
        <v>49</v>
      </c>
      <c r="D414">
        <v>112937</v>
      </c>
      <c r="E414" s="164"/>
      <c r="F414" s="164"/>
      <c r="H414"/>
    </row>
    <row r="415" spans="1:8" ht="15" x14ac:dyDescent="0.2">
      <c r="A415" t="s">
        <v>794</v>
      </c>
      <c r="B415" t="s">
        <v>300</v>
      </c>
      <c r="C415">
        <v>491</v>
      </c>
      <c r="D415">
        <v>113120</v>
      </c>
      <c r="E415" s="164"/>
      <c r="F415" s="164"/>
      <c r="H415"/>
    </row>
    <row r="416" spans="1:8" ht="15" x14ac:dyDescent="0.2">
      <c r="A416" t="s">
        <v>794</v>
      </c>
      <c r="B416" t="s">
        <v>299</v>
      </c>
      <c r="C416">
        <v>490</v>
      </c>
      <c r="D416">
        <v>113196</v>
      </c>
      <c r="E416" s="164"/>
      <c r="F416" s="164"/>
      <c r="H416"/>
    </row>
    <row r="417" spans="1:8" ht="15" x14ac:dyDescent="0.2">
      <c r="A417" t="s">
        <v>985</v>
      </c>
      <c r="B417" t="s">
        <v>91</v>
      </c>
      <c r="C417">
        <v>406</v>
      </c>
      <c r="D417">
        <v>117763</v>
      </c>
      <c r="E417" s="164"/>
      <c r="F417" s="164"/>
      <c r="H417"/>
    </row>
    <row r="418" spans="1:8" ht="15" x14ac:dyDescent="0.2">
      <c r="A418" t="s">
        <v>893</v>
      </c>
      <c r="B418" t="s">
        <v>720</v>
      </c>
      <c r="C418">
        <v>38</v>
      </c>
      <c r="D418">
        <v>116019</v>
      </c>
      <c r="E418" s="164"/>
      <c r="F418" s="164"/>
      <c r="H418"/>
    </row>
    <row r="419" spans="1:8" ht="15" x14ac:dyDescent="0.2">
      <c r="A419" t="s">
        <v>884</v>
      </c>
      <c r="B419" t="s">
        <v>746</v>
      </c>
      <c r="C419">
        <v>266</v>
      </c>
      <c r="D419">
        <v>117350</v>
      </c>
      <c r="E419" s="164"/>
      <c r="F419" s="164"/>
      <c r="H419"/>
    </row>
    <row r="420" spans="1:8" ht="15" x14ac:dyDescent="0.2">
      <c r="A420" t="s">
        <v>884</v>
      </c>
      <c r="B420" t="s">
        <v>108</v>
      </c>
      <c r="C420">
        <v>265</v>
      </c>
      <c r="D420">
        <v>117366</v>
      </c>
      <c r="E420" s="164"/>
      <c r="F420" s="164"/>
      <c r="H420"/>
    </row>
    <row r="421" spans="1:8" ht="15" x14ac:dyDescent="0.2">
      <c r="A421" t="s">
        <v>850</v>
      </c>
      <c r="B421" t="s">
        <v>237</v>
      </c>
      <c r="C421">
        <v>272</v>
      </c>
      <c r="D421">
        <v>116034</v>
      </c>
      <c r="E421" s="164"/>
      <c r="F421" s="164"/>
      <c r="H421"/>
    </row>
    <row r="422" spans="1:8" ht="15" x14ac:dyDescent="0.2">
      <c r="A422" t="s">
        <v>850</v>
      </c>
      <c r="B422" t="s">
        <v>245</v>
      </c>
      <c r="C422">
        <v>520</v>
      </c>
      <c r="D422">
        <v>116047</v>
      </c>
      <c r="E422" s="164"/>
      <c r="F422" s="164"/>
      <c r="H422"/>
    </row>
    <row r="423" spans="1:8" ht="15" x14ac:dyDescent="0.2">
      <c r="A423" t="s">
        <v>850</v>
      </c>
      <c r="B423" t="s">
        <v>244</v>
      </c>
      <c r="C423">
        <v>519</v>
      </c>
      <c r="D423">
        <v>116060</v>
      </c>
      <c r="E423" s="164"/>
      <c r="F423" s="164"/>
      <c r="H423"/>
    </row>
    <row r="424" spans="1:8" ht="15" x14ac:dyDescent="0.2">
      <c r="A424" t="s">
        <v>850</v>
      </c>
      <c r="B424" t="s">
        <v>243</v>
      </c>
      <c r="C424">
        <v>518</v>
      </c>
      <c r="D424">
        <v>116079</v>
      </c>
      <c r="E424" s="164"/>
      <c r="F424" s="164"/>
      <c r="H424"/>
    </row>
    <row r="425" spans="1:8" ht="15" x14ac:dyDescent="0.2">
      <c r="A425" t="s">
        <v>850</v>
      </c>
      <c r="B425" t="s">
        <v>239</v>
      </c>
      <c r="C425">
        <v>274</v>
      </c>
      <c r="D425">
        <v>115757</v>
      </c>
      <c r="E425" s="164"/>
      <c r="F425" s="164"/>
      <c r="H425"/>
    </row>
    <row r="426" spans="1:8" ht="15" x14ac:dyDescent="0.2">
      <c r="A426" t="s">
        <v>850</v>
      </c>
      <c r="B426" t="s">
        <v>238</v>
      </c>
      <c r="C426">
        <v>273</v>
      </c>
      <c r="D426">
        <v>115775</v>
      </c>
      <c r="E426" s="164"/>
      <c r="F426" s="164"/>
      <c r="H426"/>
    </row>
    <row r="427" spans="1:8" ht="15" x14ac:dyDescent="0.2">
      <c r="A427" t="s">
        <v>953</v>
      </c>
      <c r="B427" t="s">
        <v>209</v>
      </c>
      <c r="C427">
        <v>276</v>
      </c>
      <c r="D427">
        <v>116097</v>
      </c>
      <c r="E427" s="164"/>
      <c r="F427" s="164"/>
      <c r="H427"/>
    </row>
    <row r="428" spans="1:8" ht="15" x14ac:dyDescent="0.2">
      <c r="A428" t="s">
        <v>953</v>
      </c>
      <c r="B428" t="s">
        <v>208</v>
      </c>
      <c r="C428">
        <v>275</v>
      </c>
      <c r="D428">
        <v>116122</v>
      </c>
      <c r="E428" s="164"/>
      <c r="F428" s="164"/>
      <c r="H428"/>
    </row>
    <row r="429" spans="1:8" ht="15" x14ac:dyDescent="0.2">
      <c r="A429" t="s">
        <v>953</v>
      </c>
      <c r="B429" t="s">
        <v>210</v>
      </c>
      <c r="C429">
        <v>277</v>
      </c>
      <c r="D429">
        <v>116140</v>
      </c>
      <c r="E429" s="164"/>
      <c r="F429" s="164"/>
      <c r="H429"/>
    </row>
    <row r="430" spans="1:8" ht="15" x14ac:dyDescent="0.2">
      <c r="A430" t="s">
        <v>971</v>
      </c>
      <c r="B430" t="s">
        <v>346</v>
      </c>
      <c r="C430">
        <v>173</v>
      </c>
      <c r="D430">
        <v>112640</v>
      </c>
      <c r="E430" s="164"/>
      <c r="F430" s="164"/>
      <c r="H430"/>
    </row>
    <row r="431" spans="1:8" ht="15" x14ac:dyDescent="0.2">
      <c r="A431" t="s">
        <v>821</v>
      </c>
      <c r="B431" t="s">
        <v>1060</v>
      </c>
      <c r="C431">
        <v>602</v>
      </c>
      <c r="D431">
        <v>113211</v>
      </c>
      <c r="E431" s="164"/>
      <c r="F431" s="164"/>
      <c r="H431"/>
    </row>
    <row r="432" spans="1:8" ht="15" x14ac:dyDescent="0.2">
      <c r="A432" t="s">
        <v>821</v>
      </c>
      <c r="B432" t="s">
        <v>301</v>
      </c>
      <c r="C432">
        <v>504</v>
      </c>
      <c r="D432">
        <v>113225</v>
      </c>
      <c r="E432" s="164"/>
      <c r="F432" s="164"/>
      <c r="H432"/>
    </row>
    <row r="433" spans="1:8" ht="15" x14ac:dyDescent="0.2">
      <c r="A433" t="s">
        <v>882</v>
      </c>
      <c r="B433" t="s">
        <v>309</v>
      </c>
      <c r="C433">
        <v>164</v>
      </c>
      <c r="D433">
        <v>113903</v>
      </c>
      <c r="E433" s="164"/>
      <c r="F433" s="164"/>
      <c r="H433"/>
    </row>
    <row r="434" spans="1:8" ht="15" x14ac:dyDescent="0.2">
      <c r="A434" t="s">
        <v>975</v>
      </c>
      <c r="B434" t="s">
        <v>274</v>
      </c>
      <c r="C434">
        <v>42</v>
      </c>
      <c r="D434">
        <v>113245</v>
      </c>
      <c r="E434" s="164"/>
      <c r="F434" s="164"/>
      <c r="H434"/>
    </row>
    <row r="435" spans="1:8" ht="15" x14ac:dyDescent="0.2">
      <c r="A435" t="s">
        <v>1001</v>
      </c>
      <c r="B435" t="s">
        <v>424</v>
      </c>
      <c r="C435">
        <v>28</v>
      </c>
      <c r="D435">
        <v>116206</v>
      </c>
      <c r="E435" s="164"/>
      <c r="F435" s="164"/>
      <c r="H435"/>
    </row>
    <row r="436" spans="1:8" ht="15" x14ac:dyDescent="0.2">
      <c r="A436" t="s">
        <v>907</v>
      </c>
      <c r="B436" t="s">
        <v>234</v>
      </c>
      <c r="C436">
        <v>224</v>
      </c>
      <c r="D436">
        <v>116157</v>
      </c>
      <c r="E436" s="164"/>
      <c r="F436" s="164"/>
      <c r="H436"/>
    </row>
    <row r="437" spans="1:8" x14ac:dyDescent="0.2">
      <c r="A437" t="s">
        <v>907</v>
      </c>
      <c r="B437" t="s">
        <v>233</v>
      </c>
      <c r="C437">
        <v>223</v>
      </c>
      <c r="D437">
        <v>116178</v>
      </c>
      <c r="H437"/>
    </row>
    <row r="438" spans="1:8" x14ac:dyDescent="0.2">
      <c r="A438" t="s">
        <v>925</v>
      </c>
      <c r="B438" t="s">
        <v>261</v>
      </c>
      <c r="C438">
        <v>494</v>
      </c>
      <c r="D438">
        <v>116194</v>
      </c>
      <c r="H438"/>
    </row>
    <row r="439" spans="1:8" x14ac:dyDescent="0.2">
      <c r="A439" t="s">
        <v>805</v>
      </c>
      <c r="B439" t="s">
        <v>107</v>
      </c>
      <c r="C439">
        <v>222</v>
      </c>
      <c r="D439">
        <v>117059</v>
      </c>
      <c r="H439"/>
    </row>
    <row r="440" spans="1:8" x14ac:dyDescent="0.2">
      <c r="A440" t="s">
        <v>805</v>
      </c>
      <c r="B440" t="s">
        <v>747</v>
      </c>
      <c r="C440">
        <v>532</v>
      </c>
      <c r="D440">
        <v>117045</v>
      </c>
      <c r="H440"/>
    </row>
    <row r="441" spans="1:8" x14ac:dyDescent="0.2">
      <c r="A441" t="s">
        <v>805</v>
      </c>
      <c r="B441" t="s">
        <v>118</v>
      </c>
      <c r="C441">
        <v>531</v>
      </c>
      <c r="D441">
        <v>117068</v>
      </c>
      <c r="H441"/>
    </row>
    <row r="442" spans="1:8" x14ac:dyDescent="0.2">
      <c r="H442"/>
    </row>
    <row r="443" spans="1:8" x14ac:dyDescent="0.2">
      <c r="H443"/>
    </row>
    <row r="444" spans="1:8" x14ac:dyDescent="0.2">
      <c r="H444"/>
    </row>
    <row r="445" spans="1:8" x14ac:dyDescent="0.2">
      <c r="H445"/>
    </row>
    <row r="446" spans="1:8" x14ac:dyDescent="0.2">
      <c r="H446"/>
    </row>
    <row r="447" spans="1:8" x14ac:dyDescent="0.2">
      <c r="H447"/>
    </row>
    <row r="448" spans="1:8" x14ac:dyDescent="0.2">
      <c r="H448"/>
    </row>
    <row r="449" spans="8:8" x14ac:dyDescent="0.2">
      <c r="H449"/>
    </row>
    <row r="450" spans="8:8" x14ac:dyDescent="0.2">
      <c r="H450"/>
    </row>
    <row r="451" spans="8:8" x14ac:dyDescent="0.2">
      <c r="H451"/>
    </row>
    <row r="452" spans="8:8" x14ac:dyDescent="0.2">
      <c r="H452"/>
    </row>
    <row r="453" spans="8:8" x14ac:dyDescent="0.2">
      <c r="H453"/>
    </row>
    <row r="454" spans="8:8" x14ac:dyDescent="0.2">
      <c r="H454"/>
    </row>
    <row r="455" spans="8:8" x14ac:dyDescent="0.2">
      <c r="H455"/>
    </row>
    <row r="456" spans="8:8" x14ac:dyDescent="0.2">
      <c r="H456"/>
    </row>
    <row r="457" spans="8:8" x14ac:dyDescent="0.2">
      <c r="H457"/>
    </row>
    <row r="458" spans="8:8" x14ac:dyDescent="0.2">
      <c r="H458"/>
    </row>
    <row r="459" spans="8:8" x14ac:dyDescent="0.2">
      <c r="H459"/>
    </row>
    <row r="460" spans="8:8" x14ac:dyDescent="0.2">
      <c r="H460"/>
    </row>
    <row r="461" spans="8:8" x14ac:dyDescent="0.2">
      <c r="H461"/>
    </row>
    <row r="462" spans="8:8" x14ac:dyDescent="0.2">
      <c r="H462"/>
    </row>
    <row r="463" spans="8:8" x14ac:dyDescent="0.2">
      <c r="H463"/>
    </row>
    <row r="464" spans="8:8" x14ac:dyDescent="0.2">
      <c r="H464"/>
    </row>
    <row r="465" spans="8:8" x14ac:dyDescent="0.2">
      <c r="H465"/>
    </row>
    <row r="466" spans="8:8" x14ac:dyDescent="0.2">
      <c r="H466"/>
    </row>
    <row r="467" spans="8:8" x14ac:dyDescent="0.2">
      <c r="H467"/>
    </row>
    <row r="468" spans="8:8" x14ac:dyDescent="0.2">
      <c r="H468"/>
    </row>
    <row r="469" spans="8:8" x14ac:dyDescent="0.2">
      <c r="H469"/>
    </row>
    <row r="470" spans="8:8" x14ac:dyDescent="0.2">
      <c r="H470"/>
    </row>
    <row r="471" spans="8:8" x14ac:dyDescent="0.2">
      <c r="H471"/>
    </row>
    <row r="472" spans="8:8" x14ac:dyDescent="0.2">
      <c r="H472"/>
    </row>
    <row r="473" spans="8:8" x14ac:dyDescent="0.2">
      <c r="H473"/>
    </row>
    <row r="474" spans="8:8" x14ac:dyDescent="0.2">
      <c r="H474"/>
    </row>
    <row r="475" spans="8:8" x14ac:dyDescent="0.2">
      <c r="H475"/>
    </row>
    <row r="476" spans="8:8" x14ac:dyDescent="0.2">
      <c r="H476"/>
    </row>
    <row r="477" spans="8:8" x14ac:dyDescent="0.2">
      <c r="H477"/>
    </row>
    <row r="478" spans="8:8" x14ac:dyDescent="0.2">
      <c r="H478"/>
    </row>
    <row r="479" spans="8:8" x14ac:dyDescent="0.2">
      <c r="H479"/>
    </row>
    <row r="480" spans="8:8" x14ac:dyDescent="0.2">
      <c r="H480"/>
    </row>
    <row r="481" spans="8:8" x14ac:dyDescent="0.2">
      <c r="H481"/>
    </row>
    <row r="482" spans="8:8" x14ac:dyDescent="0.2">
      <c r="H482"/>
    </row>
    <row r="483" spans="8:8" x14ac:dyDescent="0.2">
      <c r="H483"/>
    </row>
    <row r="484" spans="8:8" x14ac:dyDescent="0.2">
      <c r="H484"/>
    </row>
    <row r="485" spans="8:8" x14ac:dyDescent="0.2">
      <c r="H485"/>
    </row>
    <row r="486" spans="8:8" x14ac:dyDescent="0.2">
      <c r="H486"/>
    </row>
    <row r="487" spans="8:8" x14ac:dyDescent="0.2">
      <c r="H487"/>
    </row>
    <row r="488" spans="8:8" x14ac:dyDescent="0.2">
      <c r="H488"/>
    </row>
    <row r="489" spans="8:8" x14ac:dyDescent="0.2">
      <c r="H489"/>
    </row>
    <row r="490" spans="8:8" x14ac:dyDescent="0.2">
      <c r="H490"/>
    </row>
    <row r="491" spans="8:8" x14ac:dyDescent="0.2">
      <c r="H491"/>
    </row>
    <row r="492" spans="8:8" x14ac:dyDescent="0.2">
      <c r="H492"/>
    </row>
    <row r="493" spans="8:8" x14ac:dyDescent="0.2">
      <c r="H493"/>
    </row>
    <row r="494" spans="8:8" x14ac:dyDescent="0.2">
      <c r="H494"/>
    </row>
    <row r="495" spans="8:8" x14ac:dyDescent="0.2">
      <c r="H495"/>
    </row>
    <row r="496" spans="8:8" x14ac:dyDescent="0.2">
      <c r="H496"/>
    </row>
    <row r="497" spans="8:8" x14ac:dyDescent="0.2">
      <c r="H497"/>
    </row>
    <row r="498" spans="8:8" x14ac:dyDescent="0.2">
      <c r="H498"/>
    </row>
    <row r="499" spans="8:8" x14ac:dyDescent="0.2">
      <c r="H499"/>
    </row>
    <row r="500" spans="8:8" x14ac:dyDescent="0.2">
      <c r="H500"/>
    </row>
    <row r="501" spans="8:8" x14ac:dyDescent="0.2">
      <c r="H501"/>
    </row>
    <row r="502" spans="8:8" x14ac:dyDescent="0.2">
      <c r="H502"/>
    </row>
    <row r="503" spans="8:8" x14ac:dyDescent="0.2">
      <c r="H503"/>
    </row>
    <row r="504" spans="8:8" x14ac:dyDescent="0.2">
      <c r="H504"/>
    </row>
    <row r="505" spans="8:8" x14ac:dyDescent="0.2">
      <c r="H505"/>
    </row>
    <row r="506" spans="8:8" x14ac:dyDescent="0.2">
      <c r="H506"/>
    </row>
    <row r="507" spans="8:8" x14ac:dyDescent="0.2">
      <c r="H507"/>
    </row>
    <row r="508" spans="8:8" x14ac:dyDescent="0.2">
      <c r="H508"/>
    </row>
    <row r="509" spans="8:8" x14ac:dyDescent="0.2">
      <c r="H509"/>
    </row>
    <row r="510" spans="8:8" x14ac:dyDescent="0.2">
      <c r="H510"/>
    </row>
    <row r="511" spans="8:8" x14ac:dyDescent="0.2">
      <c r="H511"/>
    </row>
    <row r="512" spans="8:8" x14ac:dyDescent="0.2">
      <c r="H512"/>
    </row>
    <row r="513" spans="8:8" x14ac:dyDescent="0.2">
      <c r="H513"/>
    </row>
    <row r="514" spans="8:8" x14ac:dyDescent="0.2">
      <c r="H514"/>
    </row>
    <row r="515" spans="8:8" x14ac:dyDescent="0.2">
      <c r="H515"/>
    </row>
    <row r="516" spans="8:8" x14ac:dyDescent="0.2">
      <c r="H516"/>
    </row>
    <row r="517" spans="8:8" x14ac:dyDescent="0.2">
      <c r="H517"/>
    </row>
    <row r="518" spans="8:8" x14ac:dyDescent="0.2">
      <c r="H518"/>
    </row>
    <row r="519" spans="8:8" x14ac:dyDescent="0.2">
      <c r="H519"/>
    </row>
    <row r="520" spans="8:8" x14ac:dyDescent="0.2">
      <c r="H520"/>
    </row>
    <row r="521" spans="8:8" x14ac:dyDescent="0.2">
      <c r="H521"/>
    </row>
    <row r="522" spans="8:8" x14ac:dyDescent="0.2">
      <c r="H522"/>
    </row>
    <row r="523" spans="8:8" x14ac:dyDescent="0.2">
      <c r="H523"/>
    </row>
    <row r="524" spans="8:8" x14ac:dyDescent="0.2">
      <c r="H524"/>
    </row>
    <row r="525" spans="8:8" x14ac:dyDescent="0.2">
      <c r="H525"/>
    </row>
    <row r="526" spans="8:8" x14ac:dyDescent="0.2">
      <c r="H526"/>
    </row>
    <row r="527" spans="8:8" x14ac:dyDescent="0.2">
      <c r="H527"/>
    </row>
    <row r="528" spans="8:8" x14ac:dyDescent="0.2">
      <c r="H528"/>
    </row>
    <row r="529" spans="8:8" x14ac:dyDescent="0.2">
      <c r="H529"/>
    </row>
    <row r="530" spans="8:8" x14ac:dyDescent="0.2">
      <c r="H530"/>
    </row>
    <row r="531" spans="8:8" x14ac:dyDescent="0.2">
      <c r="H531"/>
    </row>
    <row r="532" spans="8:8" x14ac:dyDescent="0.2">
      <c r="H532"/>
    </row>
    <row r="533" spans="8:8" x14ac:dyDescent="0.2">
      <c r="H533"/>
    </row>
    <row r="534" spans="8:8" x14ac:dyDescent="0.2">
      <c r="H534"/>
    </row>
    <row r="535" spans="8:8" x14ac:dyDescent="0.2">
      <c r="H535"/>
    </row>
    <row r="536" spans="8:8" x14ac:dyDescent="0.2">
      <c r="H536"/>
    </row>
    <row r="537" spans="8:8" x14ac:dyDescent="0.2">
      <c r="H537"/>
    </row>
    <row r="538" spans="8:8" x14ac:dyDescent="0.2">
      <c r="H538"/>
    </row>
    <row r="539" spans="8:8" x14ac:dyDescent="0.2">
      <c r="H539"/>
    </row>
    <row r="540" spans="8:8" x14ac:dyDescent="0.2">
      <c r="H540"/>
    </row>
    <row r="541" spans="8:8" x14ac:dyDescent="0.2">
      <c r="H541"/>
    </row>
    <row r="542" spans="8:8" x14ac:dyDescent="0.2">
      <c r="H542"/>
    </row>
    <row r="543" spans="8:8" x14ac:dyDescent="0.2">
      <c r="H543"/>
    </row>
    <row r="544" spans="8:8" x14ac:dyDescent="0.2">
      <c r="H544"/>
    </row>
    <row r="545" spans="8:8" x14ac:dyDescent="0.2">
      <c r="H545"/>
    </row>
    <row r="546" spans="8:8" x14ac:dyDescent="0.2">
      <c r="H546"/>
    </row>
    <row r="547" spans="8:8" x14ac:dyDescent="0.2">
      <c r="H547"/>
    </row>
    <row r="548" spans="8:8" x14ac:dyDescent="0.2">
      <c r="H548"/>
    </row>
    <row r="549" spans="8:8" x14ac:dyDescent="0.2">
      <c r="H549"/>
    </row>
    <row r="550" spans="8:8" x14ac:dyDescent="0.2">
      <c r="H550"/>
    </row>
    <row r="551" spans="8:8" x14ac:dyDescent="0.2">
      <c r="H551"/>
    </row>
    <row r="552" spans="8:8" x14ac:dyDescent="0.2">
      <c r="H552"/>
    </row>
    <row r="553" spans="8:8" x14ac:dyDescent="0.2">
      <c r="H553"/>
    </row>
    <row r="554" spans="8:8" x14ac:dyDescent="0.2">
      <c r="H554"/>
    </row>
    <row r="555" spans="8:8" x14ac:dyDescent="0.2">
      <c r="H555"/>
    </row>
    <row r="556" spans="8:8" x14ac:dyDescent="0.2">
      <c r="H556"/>
    </row>
    <row r="557" spans="8:8" x14ac:dyDescent="0.2">
      <c r="H557"/>
    </row>
    <row r="558" spans="8:8" x14ac:dyDescent="0.2">
      <c r="H558"/>
    </row>
    <row r="559" spans="8:8" x14ac:dyDescent="0.2">
      <c r="H559"/>
    </row>
    <row r="560" spans="8:8" x14ac:dyDescent="0.2">
      <c r="H560"/>
    </row>
    <row r="561" spans="8:8" x14ac:dyDescent="0.2">
      <c r="H561"/>
    </row>
    <row r="562" spans="8:8" x14ac:dyDescent="0.2">
      <c r="H562"/>
    </row>
    <row r="563" spans="8:8" x14ac:dyDescent="0.2">
      <c r="H563"/>
    </row>
    <row r="564" spans="8:8" x14ac:dyDescent="0.2">
      <c r="H564"/>
    </row>
    <row r="565" spans="8:8" x14ac:dyDescent="0.2">
      <c r="H565"/>
    </row>
    <row r="566" spans="8:8" x14ac:dyDescent="0.2">
      <c r="H566"/>
    </row>
    <row r="567" spans="8:8" x14ac:dyDescent="0.2">
      <c r="H567"/>
    </row>
    <row r="568" spans="8:8" x14ac:dyDescent="0.2">
      <c r="H568"/>
    </row>
    <row r="569" spans="8:8" x14ac:dyDescent="0.2">
      <c r="H569"/>
    </row>
    <row r="570" spans="8:8" x14ac:dyDescent="0.2">
      <c r="H570"/>
    </row>
    <row r="571" spans="8:8" x14ac:dyDescent="0.2">
      <c r="H571"/>
    </row>
    <row r="572" spans="8:8" x14ac:dyDescent="0.2">
      <c r="H572"/>
    </row>
    <row r="573" spans="8:8" x14ac:dyDescent="0.2">
      <c r="H573"/>
    </row>
    <row r="574" spans="8:8" x14ac:dyDescent="0.2">
      <c r="H574"/>
    </row>
    <row r="575" spans="8:8" x14ac:dyDescent="0.2">
      <c r="H575"/>
    </row>
    <row r="576" spans="8:8" x14ac:dyDescent="0.2">
      <c r="H576"/>
    </row>
    <row r="577" spans="8:8" x14ac:dyDescent="0.2">
      <c r="H577"/>
    </row>
    <row r="578" spans="8:8" x14ac:dyDescent="0.2">
      <c r="H578"/>
    </row>
    <row r="579" spans="8:8" x14ac:dyDescent="0.2">
      <c r="H579"/>
    </row>
    <row r="580" spans="8:8" x14ac:dyDescent="0.2">
      <c r="H580"/>
    </row>
    <row r="581" spans="8:8" x14ac:dyDescent="0.2">
      <c r="H581"/>
    </row>
    <row r="582" spans="8:8" x14ac:dyDescent="0.2">
      <c r="H582"/>
    </row>
    <row r="583" spans="8:8" x14ac:dyDescent="0.2">
      <c r="H583"/>
    </row>
    <row r="584" spans="8:8" x14ac:dyDescent="0.2">
      <c r="H584"/>
    </row>
    <row r="585" spans="8:8" x14ac:dyDescent="0.2">
      <c r="H585"/>
    </row>
    <row r="586" spans="8:8" x14ac:dyDescent="0.2">
      <c r="H586"/>
    </row>
    <row r="587" spans="8:8" x14ac:dyDescent="0.2">
      <c r="H587"/>
    </row>
    <row r="588" spans="8:8" x14ac:dyDescent="0.2">
      <c r="H588"/>
    </row>
    <row r="589" spans="8:8" x14ac:dyDescent="0.2">
      <c r="H589"/>
    </row>
    <row r="590" spans="8:8" x14ac:dyDescent="0.2">
      <c r="H590"/>
    </row>
    <row r="591" spans="8:8" x14ac:dyDescent="0.2">
      <c r="H591"/>
    </row>
    <row r="592" spans="8:8" x14ac:dyDescent="0.2">
      <c r="H592"/>
    </row>
    <row r="593" spans="8:8" x14ac:dyDescent="0.2">
      <c r="H593"/>
    </row>
    <row r="594" spans="8:8" x14ac:dyDescent="0.2">
      <c r="H594"/>
    </row>
    <row r="595" spans="8:8" x14ac:dyDescent="0.2">
      <c r="H595"/>
    </row>
    <row r="596" spans="8:8" x14ac:dyDescent="0.2">
      <c r="H596"/>
    </row>
    <row r="597" spans="8:8" x14ac:dyDescent="0.2">
      <c r="H597"/>
    </row>
    <row r="598" spans="8:8" x14ac:dyDescent="0.2">
      <c r="H598"/>
    </row>
    <row r="599" spans="8:8" x14ac:dyDescent="0.2">
      <c r="H599"/>
    </row>
    <row r="600" spans="8:8" x14ac:dyDescent="0.2">
      <c r="H600"/>
    </row>
    <row r="601" spans="8:8" x14ac:dyDescent="0.2">
      <c r="H601"/>
    </row>
    <row r="602" spans="8:8" x14ac:dyDescent="0.2">
      <c r="H602"/>
    </row>
    <row r="603" spans="8:8" x14ac:dyDescent="0.2">
      <c r="H603"/>
    </row>
    <row r="604" spans="8:8" x14ac:dyDescent="0.2">
      <c r="H604"/>
    </row>
    <row r="605" spans="8:8" x14ac:dyDescent="0.2">
      <c r="H605"/>
    </row>
    <row r="606" spans="8:8" x14ac:dyDescent="0.2">
      <c r="H606"/>
    </row>
    <row r="607" spans="8:8" x14ac:dyDescent="0.2">
      <c r="H607"/>
    </row>
    <row r="608" spans="8:8" x14ac:dyDescent="0.2">
      <c r="H608"/>
    </row>
    <row r="609" spans="8:8" x14ac:dyDescent="0.2">
      <c r="H609"/>
    </row>
    <row r="610" spans="8:8" x14ac:dyDescent="0.2">
      <c r="H610"/>
    </row>
    <row r="611" spans="8:8" x14ac:dyDescent="0.2">
      <c r="H611"/>
    </row>
    <row r="612" spans="8:8" x14ac:dyDescent="0.2">
      <c r="H612"/>
    </row>
    <row r="613" spans="8:8" x14ac:dyDescent="0.2">
      <c r="H613"/>
    </row>
    <row r="614" spans="8:8" x14ac:dyDescent="0.2">
      <c r="H614"/>
    </row>
    <row r="615" spans="8:8" x14ac:dyDescent="0.2">
      <c r="H615"/>
    </row>
    <row r="616" spans="8:8" x14ac:dyDescent="0.2">
      <c r="H616"/>
    </row>
    <row r="617" spans="8:8" x14ac:dyDescent="0.2">
      <c r="H617"/>
    </row>
    <row r="618" spans="8:8" x14ac:dyDescent="0.2">
      <c r="H618"/>
    </row>
    <row r="619" spans="8:8" x14ac:dyDescent="0.2">
      <c r="H619"/>
    </row>
    <row r="620" spans="8:8" x14ac:dyDescent="0.2">
      <c r="H620"/>
    </row>
    <row r="621" spans="8:8" x14ac:dyDescent="0.2">
      <c r="H621"/>
    </row>
    <row r="622" spans="8:8" x14ac:dyDescent="0.2">
      <c r="H622"/>
    </row>
    <row r="623" spans="8:8" x14ac:dyDescent="0.2">
      <c r="H623"/>
    </row>
    <row r="624" spans="8:8" x14ac:dyDescent="0.2">
      <c r="H624"/>
    </row>
    <row r="625" spans="8:8" x14ac:dyDescent="0.2">
      <c r="H625"/>
    </row>
    <row r="626" spans="8:8" x14ac:dyDescent="0.2">
      <c r="H626"/>
    </row>
    <row r="627" spans="8:8" x14ac:dyDescent="0.2">
      <c r="H627"/>
    </row>
    <row r="628" spans="8:8" x14ac:dyDescent="0.2">
      <c r="H628"/>
    </row>
    <row r="629" spans="8:8" x14ac:dyDescent="0.2">
      <c r="H629"/>
    </row>
    <row r="630" spans="8:8" x14ac:dyDescent="0.2">
      <c r="H630"/>
    </row>
    <row r="631" spans="8:8" x14ac:dyDescent="0.2">
      <c r="H631"/>
    </row>
    <row r="632" spans="8:8" x14ac:dyDescent="0.2">
      <c r="H632"/>
    </row>
    <row r="633" spans="8:8" x14ac:dyDescent="0.2">
      <c r="H633"/>
    </row>
    <row r="634" spans="8:8" x14ac:dyDescent="0.2">
      <c r="H634"/>
    </row>
    <row r="635" spans="8:8" x14ac:dyDescent="0.2">
      <c r="H635"/>
    </row>
    <row r="636" spans="8:8" x14ac:dyDescent="0.2">
      <c r="H636"/>
    </row>
    <row r="637" spans="8:8" x14ac:dyDescent="0.2">
      <c r="H637"/>
    </row>
    <row r="638" spans="8:8" x14ac:dyDescent="0.2">
      <c r="H638"/>
    </row>
    <row r="639" spans="8:8" x14ac:dyDescent="0.2">
      <c r="H639"/>
    </row>
    <row r="640" spans="8:8" x14ac:dyDescent="0.2">
      <c r="H640"/>
    </row>
    <row r="641" spans="8:8" x14ac:dyDescent="0.2">
      <c r="H641"/>
    </row>
    <row r="642" spans="8:8" x14ac:dyDescent="0.2">
      <c r="H642"/>
    </row>
    <row r="643" spans="8:8" x14ac:dyDescent="0.2">
      <c r="H643"/>
    </row>
    <row r="644" spans="8:8" x14ac:dyDescent="0.2">
      <c r="H644"/>
    </row>
    <row r="645" spans="8:8" x14ac:dyDescent="0.2">
      <c r="H645"/>
    </row>
    <row r="646" spans="8:8" x14ac:dyDescent="0.2">
      <c r="H646"/>
    </row>
    <row r="647" spans="8:8" x14ac:dyDescent="0.2">
      <c r="H647"/>
    </row>
    <row r="648" spans="8:8" x14ac:dyDescent="0.2">
      <c r="H648"/>
    </row>
    <row r="649" spans="8:8" x14ac:dyDescent="0.2">
      <c r="H649"/>
    </row>
    <row r="650" spans="8:8" x14ac:dyDescent="0.2">
      <c r="H650"/>
    </row>
    <row r="651" spans="8:8" x14ac:dyDescent="0.2">
      <c r="H651"/>
    </row>
    <row r="652" spans="8:8" x14ac:dyDescent="0.2">
      <c r="H652"/>
    </row>
    <row r="653" spans="8:8" x14ac:dyDescent="0.2">
      <c r="H653"/>
    </row>
    <row r="654" spans="8:8" x14ac:dyDescent="0.2">
      <c r="H654"/>
    </row>
    <row r="655" spans="8:8" x14ac:dyDescent="0.2">
      <c r="H655"/>
    </row>
    <row r="656" spans="8:8" x14ac:dyDescent="0.2">
      <c r="H656"/>
    </row>
    <row r="657" spans="8:8" x14ac:dyDescent="0.2">
      <c r="H657"/>
    </row>
    <row r="658" spans="8:8" x14ac:dyDescent="0.2">
      <c r="H658"/>
    </row>
    <row r="659" spans="8:8" x14ac:dyDescent="0.2">
      <c r="H659"/>
    </row>
    <row r="660" spans="8:8" x14ac:dyDescent="0.2">
      <c r="H660"/>
    </row>
    <row r="661" spans="8:8" x14ac:dyDescent="0.2">
      <c r="H661"/>
    </row>
    <row r="662" spans="8:8" x14ac:dyDescent="0.2">
      <c r="H662"/>
    </row>
    <row r="663" spans="8:8" x14ac:dyDescent="0.2">
      <c r="H663"/>
    </row>
    <row r="664" spans="8:8" x14ac:dyDescent="0.2">
      <c r="H664"/>
    </row>
    <row r="665" spans="8:8" x14ac:dyDescent="0.2">
      <c r="H665"/>
    </row>
    <row r="666" spans="8:8" x14ac:dyDescent="0.2">
      <c r="H666"/>
    </row>
    <row r="667" spans="8:8" x14ac:dyDescent="0.2">
      <c r="H667"/>
    </row>
    <row r="668" spans="8:8" x14ac:dyDescent="0.2">
      <c r="H668"/>
    </row>
    <row r="669" spans="8:8" x14ac:dyDescent="0.2">
      <c r="H669"/>
    </row>
    <row r="670" spans="8:8" x14ac:dyDescent="0.2">
      <c r="H670"/>
    </row>
    <row r="671" spans="8:8" x14ac:dyDescent="0.2">
      <c r="H671"/>
    </row>
    <row r="672" spans="8:8" x14ac:dyDescent="0.2">
      <c r="H672"/>
    </row>
    <row r="673" spans="8:8" x14ac:dyDescent="0.2">
      <c r="H673"/>
    </row>
    <row r="674" spans="8:8" x14ac:dyDescent="0.2">
      <c r="H674"/>
    </row>
    <row r="675" spans="8:8" x14ac:dyDescent="0.2">
      <c r="H675"/>
    </row>
    <row r="676" spans="8:8" x14ac:dyDescent="0.2">
      <c r="H676"/>
    </row>
    <row r="677" spans="8:8" x14ac:dyDescent="0.2">
      <c r="H677"/>
    </row>
    <row r="678" spans="8:8" x14ac:dyDescent="0.2">
      <c r="H678"/>
    </row>
    <row r="679" spans="8:8" x14ac:dyDescent="0.2">
      <c r="H679"/>
    </row>
    <row r="680" spans="8:8" x14ac:dyDescent="0.2">
      <c r="H680"/>
    </row>
    <row r="681" spans="8:8" x14ac:dyDescent="0.2">
      <c r="H681"/>
    </row>
    <row r="682" spans="8:8" x14ac:dyDescent="0.2">
      <c r="H682"/>
    </row>
    <row r="683" spans="8:8" x14ac:dyDescent="0.2">
      <c r="H683"/>
    </row>
    <row r="684" spans="8:8" x14ac:dyDescent="0.2">
      <c r="H684"/>
    </row>
    <row r="685" spans="8:8" x14ac:dyDescent="0.2">
      <c r="H685"/>
    </row>
    <row r="686" spans="8:8" x14ac:dyDescent="0.2">
      <c r="H686"/>
    </row>
    <row r="687" spans="8:8" x14ac:dyDescent="0.2">
      <c r="H687"/>
    </row>
    <row r="688" spans="8:8" x14ac:dyDescent="0.2">
      <c r="H688"/>
    </row>
    <row r="689" spans="8:8" x14ac:dyDescent="0.2">
      <c r="H689"/>
    </row>
    <row r="690" spans="8:8" x14ac:dyDescent="0.2">
      <c r="H690"/>
    </row>
    <row r="691" spans="8:8" x14ac:dyDescent="0.2">
      <c r="H691"/>
    </row>
    <row r="692" spans="8:8" x14ac:dyDescent="0.2">
      <c r="H692"/>
    </row>
    <row r="693" spans="8:8" x14ac:dyDescent="0.2">
      <c r="H693"/>
    </row>
    <row r="694" spans="8:8" x14ac:dyDescent="0.2">
      <c r="H694"/>
    </row>
    <row r="695" spans="8:8" x14ac:dyDescent="0.2">
      <c r="H695"/>
    </row>
    <row r="696" spans="8:8" x14ac:dyDescent="0.2">
      <c r="H696"/>
    </row>
    <row r="697" spans="8:8" x14ac:dyDescent="0.2">
      <c r="H697"/>
    </row>
    <row r="698" spans="8:8" x14ac:dyDescent="0.2">
      <c r="H698"/>
    </row>
    <row r="699" spans="8:8" x14ac:dyDescent="0.2">
      <c r="H699"/>
    </row>
    <row r="700" spans="8:8" x14ac:dyDescent="0.2">
      <c r="H700"/>
    </row>
    <row r="701" spans="8:8" x14ac:dyDescent="0.2">
      <c r="H701"/>
    </row>
    <row r="702" spans="8:8" x14ac:dyDescent="0.2">
      <c r="H702"/>
    </row>
    <row r="703" spans="8:8" x14ac:dyDescent="0.2">
      <c r="H703"/>
    </row>
    <row r="704" spans="8:8" x14ac:dyDescent="0.2">
      <c r="H704"/>
    </row>
    <row r="705" spans="8:8" x14ac:dyDescent="0.2">
      <c r="H705"/>
    </row>
    <row r="706" spans="8:8" x14ac:dyDescent="0.2">
      <c r="H706"/>
    </row>
    <row r="707" spans="8:8" x14ac:dyDescent="0.2">
      <c r="H707"/>
    </row>
    <row r="708" spans="8:8" x14ac:dyDescent="0.2">
      <c r="H708"/>
    </row>
    <row r="709" spans="8:8" x14ac:dyDescent="0.2">
      <c r="H709"/>
    </row>
    <row r="710" spans="8:8" x14ac:dyDescent="0.2">
      <c r="H710"/>
    </row>
    <row r="711" spans="8:8" x14ac:dyDescent="0.2">
      <c r="H711"/>
    </row>
    <row r="712" spans="8:8" x14ac:dyDescent="0.2">
      <c r="H712"/>
    </row>
    <row r="713" spans="8:8" x14ac:dyDescent="0.2">
      <c r="H713"/>
    </row>
    <row r="714" spans="8:8" x14ac:dyDescent="0.2">
      <c r="H714"/>
    </row>
    <row r="715" spans="8:8" x14ac:dyDescent="0.2">
      <c r="H715"/>
    </row>
    <row r="716" spans="8:8" x14ac:dyDescent="0.2">
      <c r="H716"/>
    </row>
    <row r="717" spans="8:8" x14ac:dyDescent="0.2">
      <c r="H717"/>
    </row>
    <row r="718" spans="8:8" x14ac:dyDescent="0.2">
      <c r="H718"/>
    </row>
    <row r="719" spans="8:8" x14ac:dyDescent="0.2">
      <c r="H719"/>
    </row>
    <row r="720" spans="8:8" x14ac:dyDescent="0.2">
      <c r="H720"/>
    </row>
    <row r="721" spans="8:8" x14ac:dyDescent="0.2">
      <c r="H721"/>
    </row>
    <row r="722" spans="8:8" x14ac:dyDescent="0.2">
      <c r="H722"/>
    </row>
    <row r="723" spans="8:8" x14ac:dyDescent="0.2">
      <c r="H723"/>
    </row>
    <row r="724" spans="8:8" x14ac:dyDescent="0.2">
      <c r="H724"/>
    </row>
    <row r="725" spans="8:8" x14ac:dyDescent="0.2">
      <c r="H725"/>
    </row>
    <row r="726" spans="8:8" x14ac:dyDescent="0.2">
      <c r="H726"/>
    </row>
    <row r="727" spans="8:8" x14ac:dyDescent="0.2">
      <c r="H727"/>
    </row>
    <row r="728" spans="8:8" x14ac:dyDescent="0.2">
      <c r="H728"/>
    </row>
    <row r="729" spans="8:8" x14ac:dyDescent="0.2">
      <c r="H729"/>
    </row>
    <row r="730" spans="8:8" x14ac:dyDescent="0.2">
      <c r="H730"/>
    </row>
    <row r="731" spans="8:8" x14ac:dyDescent="0.2">
      <c r="H731"/>
    </row>
    <row r="732" spans="8:8" x14ac:dyDescent="0.2">
      <c r="H732"/>
    </row>
    <row r="733" spans="8:8" x14ac:dyDescent="0.2">
      <c r="H733"/>
    </row>
    <row r="734" spans="8:8" x14ac:dyDescent="0.2">
      <c r="H734"/>
    </row>
    <row r="735" spans="8:8" x14ac:dyDescent="0.2">
      <c r="H735"/>
    </row>
    <row r="736" spans="8:8" x14ac:dyDescent="0.2">
      <c r="H736"/>
    </row>
    <row r="737" spans="8:8" x14ac:dyDescent="0.2">
      <c r="H737"/>
    </row>
    <row r="738" spans="8:8" x14ac:dyDescent="0.2">
      <c r="H738"/>
    </row>
    <row r="739" spans="8:8" x14ac:dyDescent="0.2">
      <c r="H739"/>
    </row>
    <row r="740" spans="8:8" x14ac:dyDescent="0.2">
      <c r="H740"/>
    </row>
    <row r="741" spans="8:8" x14ac:dyDescent="0.2">
      <c r="H741"/>
    </row>
    <row r="742" spans="8:8" x14ac:dyDescent="0.2">
      <c r="H742"/>
    </row>
    <row r="743" spans="8:8" x14ac:dyDescent="0.2">
      <c r="H743"/>
    </row>
    <row r="744" spans="8:8" x14ac:dyDescent="0.2">
      <c r="H744"/>
    </row>
    <row r="745" spans="8:8" x14ac:dyDescent="0.2">
      <c r="H745"/>
    </row>
    <row r="746" spans="8:8" x14ac:dyDescent="0.2">
      <c r="H746"/>
    </row>
    <row r="747" spans="8:8" x14ac:dyDescent="0.2">
      <c r="H747"/>
    </row>
    <row r="748" spans="8:8" x14ac:dyDescent="0.2">
      <c r="H748"/>
    </row>
    <row r="749" spans="8:8" x14ac:dyDescent="0.2">
      <c r="H749"/>
    </row>
    <row r="750" spans="8:8" x14ac:dyDescent="0.2">
      <c r="H750"/>
    </row>
    <row r="751" spans="8:8" x14ac:dyDescent="0.2">
      <c r="H751"/>
    </row>
    <row r="752" spans="8:8" x14ac:dyDescent="0.2">
      <c r="H752"/>
    </row>
    <row r="753" spans="8:8" x14ac:dyDescent="0.2">
      <c r="H753"/>
    </row>
    <row r="754" spans="8:8" x14ac:dyDescent="0.2">
      <c r="H754"/>
    </row>
    <row r="755" spans="8:8" x14ac:dyDescent="0.2">
      <c r="H755"/>
    </row>
    <row r="756" spans="8:8" x14ac:dyDescent="0.2">
      <c r="H756"/>
    </row>
    <row r="757" spans="8:8" x14ac:dyDescent="0.2">
      <c r="H757"/>
    </row>
    <row r="758" spans="8:8" x14ac:dyDescent="0.2">
      <c r="H758"/>
    </row>
    <row r="759" spans="8:8" x14ac:dyDescent="0.2">
      <c r="H759"/>
    </row>
    <row r="760" spans="8:8" x14ac:dyDescent="0.2">
      <c r="H760"/>
    </row>
    <row r="761" spans="8:8" x14ac:dyDescent="0.2">
      <c r="H761"/>
    </row>
    <row r="762" spans="8:8" x14ac:dyDescent="0.2">
      <c r="H762"/>
    </row>
    <row r="763" spans="8:8" x14ac:dyDescent="0.2">
      <c r="H763"/>
    </row>
    <row r="764" spans="8:8" x14ac:dyDescent="0.2">
      <c r="H764"/>
    </row>
    <row r="765" spans="8:8" x14ac:dyDescent="0.2">
      <c r="H765"/>
    </row>
    <row r="766" spans="8:8" x14ac:dyDescent="0.2">
      <c r="H766"/>
    </row>
    <row r="767" spans="8:8" x14ac:dyDescent="0.2">
      <c r="H767"/>
    </row>
    <row r="768" spans="8:8" x14ac:dyDescent="0.2">
      <c r="H768"/>
    </row>
    <row r="769" spans="8:8" x14ac:dyDescent="0.2">
      <c r="H769"/>
    </row>
    <row r="770" spans="8:8" x14ac:dyDescent="0.2">
      <c r="H770"/>
    </row>
    <row r="771" spans="8:8" x14ac:dyDescent="0.2">
      <c r="H771"/>
    </row>
    <row r="772" spans="8:8" x14ac:dyDescent="0.2">
      <c r="H772"/>
    </row>
    <row r="773" spans="8:8" x14ac:dyDescent="0.2">
      <c r="H773"/>
    </row>
    <row r="774" spans="8:8" x14ac:dyDescent="0.2">
      <c r="H774"/>
    </row>
    <row r="775" spans="8:8" x14ac:dyDescent="0.2">
      <c r="H775"/>
    </row>
    <row r="776" spans="8:8" x14ac:dyDescent="0.2">
      <c r="H776"/>
    </row>
    <row r="777" spans="8:8" x14ac:dyDescent="0.2">
      <c r="H777"/>
    </row>
    <row r="778" spans="8:8" x14ac:dyDescent="0.2">
      <c r="H778"/>
    </row>
    <row r="779" spans="8:8" x14ac:dyDescent="0.2">
      <c r="H779"/>
    </row>
    <row r="780" spans="8:8" x14ac:dyDescent="0.2">
      <c r="H780"/>
    </row>
    <row r="781" spans="8:8" x14ac:dyDescent="0.2">
      <c r="H781"/>
    </row>
    <row r="782" spans="8:8" x14ac:dyDescent="0.2">
      <c r="H782"/>
    </row>
    <row r="783" spans="8:8" x14ac:dyDescent="0.2">
      <c r="H783"/>
    </row>
    <row r="784" spans="8:8" x14ac:dyDescent="0.2">
      <c r="H784"/>
    </row>
    <row r="785" spans="8:8" x14ac:dyDescent="0.2">
      <c r="H785"/>
    </row>
    <row r="786" spans="8:8" x14ac:dyDescent="0.2">
      <c r="H786"/>
    </row>
    <row r="787" spans="8:8" x14ac:dyDescent="0.2">
      <c r="H787"/>
    </row>
    <row r="788" spans="8:8" x14ac:dyDescent="0.2">
      <c r="H788"/>
    </row>
    <row r="789" spans="8:8" x14ac:dyDescent="0.2">
      <c r="H789"/>
    </row>
    <row r="790" spans="8:8" x14ac:dyDescent="0.2">
      <c r="H790"/>
    </row>
    <row r="791" spans="8:8" x14ac:dyDescent="0.2">
      <c r="H791"/>
    </row>
    <row r="792" spans="8:8" x14ac:dyDescent="0.2">
      <c r="H792"/>
    </row>
    <row r="793" spans="8:8" x14ac:dyDescent="0.2">
      <c r="H793"/>
    </row>
    <row r="794" spans="8:8" x14ac:dyDescent="0.2">
      <c r="H794"/>
    </row>
    <row r="795" spans="8:8" x14ac:dyDescent="0.2">
      <c r="H795"/>
    </row>
    <row r="796" spans="8:8" x14ac:dyDescent="0.2">
      <c r="H796"/>
    </row>
    <row r="797" spans="8:8" x14ac:dyDescent="0.2">
      <c r="H797"/>
    </row>
    <row r="798" spans="8:8" x14ac:dyDescent="0.2">
      <c r="H798"/>
    </row>
    <row r="799" spans="8:8" x14ac:dyDescent="0.2">
      <c r="H799"/>
    </row>
    <row r="800" spans="8:8" x14ac:dyDescent="0.2">
      <c r="H800"/>
    </row>
    <row r="801" spans="8:8" x14ac:dyDescent="0.2">
      <c r="H801"/>
    </row>
    <row r="802" spans="8:8" x14ac:dyDescent="0.2">
      <c r="H802"/>
    </row>
    <row r="803" spans="8:8" x14ac:dyDescent="0.2">
      <c r="H803"/>
    </row>
    <row r="804" spans="8:8" x14ac:dyDescent="0.2">
      <c r="H804"/>
    </row>
    <row r="805" spans="8:8" x14ac:dyDescent="0.2">
      <c r="H805"/>
    </row>
    <row r="806" spans="8:8" x14ac:dyDescent="0.2">
      <c r="H806"/>
    </row>
    <row r="807" spans="8:8" x14ac:dyDescent="0.2">
      <c r="H807"/>
    </row>
    <row r="808" spans="8:8" x14ac:dyDescent="0.2">
      <c r="H808"/>
    </row>
    <row r="809" spans="8:8" x14ac:dyDescent="0.2">
      <c r="H809"/>
    </row>
    <row r="810" spans="8:8" x14ac:dyDescent="0.2">
      <c r="H810"/>
    </row>
    <row r="811" spans="8:8" x14ac:dyDescent="0.2">
      <c r="H811"/>
    </row>
    <row r="812" spans="8:8" x14ac:dyDescent="0.2">
      <c r="H812"/>
    </row>
    <row r="813" spans="8:8" x14ac:dyDescent="0.2">
      <c r="H813"/>
    </row>
    <row r="814" spans="8:8" x14ac:dyDescent="0.2">
      <c r="H814"/>
    </row>
    <row r="815" spans="8:8" x14ac:dyDescent="0.2">
      <c r="H815"/>
    </row>
    <row r="816" spans="8:8" x14ac:dyDescent="0.2">
      <c r="H816"/>
    </row>
    <row r="817" spans="8:8" x14ac:dyDescent="0.2">
      <c r="H817"/>
    </row>
    <row r="818" spans="8:8" x14ac:dyDescent="0.2">
      <c r="H818"/>
    </row>
    <row r="819" spans="8:8" x14ac:dyDescent="0.2">
      <c r="H819"/>
    </row>
    <row r="820" spans="8:8" x14ac:dyDescent="0.2">
      <c r="H820"/>
    </row>
    <row r="821" spans="8:8" x14ac:dyDescent="0.2">
      <c r="H821"/>
    </row>
    <row r="822" spans="8:8" x14ac:dyDescent="0.2">
      <c r="H822"/>
    </row>
    <row r="823" spans="8:8" x14ac:dyDescent="0.2">
      <c r="H823"/>
    </row>
    <row r="824" spans="8:8" x14ac:dyDescent="0.2">
      <c r="H824"/>
    </row>
    <row r="825" spans="8:8" x14ac:dyDescent="0.2">
      <c r="H825"/>
    </row>
    <row r="826" spans="8:8" x14ac:dyDescent="0.2">
      <c r="H826"/>
    </row>
    <row r="827" spans="8:8" x14ac:dyDescent="0.2">
      <c r="H827"/>
    </row>
    <row r="828" spans="8:8" x14ac:dyDescent="0.2">
      <c r="H828"/>
    </row>
    <row r="829" spans="8:8" x14ac:dyDescent="0.2">
      <c r="H829"/>
    </row>
    <row r="830" spans="8:8" x14ac:dyDescent="0.2">
      <c r="H830"/>
    </row>
    <row r="831" spans="8:8" x14ac:dyDescent="0.2">
      <c r="H831"/>
    </row>
    <row r="832" spans="8:8" x14ac:dyDescent="0.2">
      <c r="H832"/>
    </row>
    <row r="833" spans="8:8" x14ac:dyDescent="0.2">
      <c r="H833"/>
    </row>
    <row r="834" spans="8:8" x14ac:dyDescent="0.2">
      <c r="H834"/>
    </row>
    <row r="835" spans="8:8" x14ac:dyDescent="0.2">
      <c r="H835"/>
    </row>
    <row r="836" spans="8:8" x14ac:dyDescent="0.2">
      <c r="H836"/>
    </row>
    <row r="837" spans="8:8" x14ac:dyDescent="0.2">
      <c r="H837"/>
    </row>
    <row r="838" spans="8:8" x14ac:dyDescent="0.2">
      <c r="H838"/>
    </row>
    <row r="839" spans="8:8" x14ac:dyDescent="0.2">
      <c r="H839"/>
    </row>
    <row r="840" spans="8:8" x14ac:dyDescent="0.2">
      <c r="H840"/>
    </row>
    <row r="841" spans="8:8" x14ac:dyDescent="0.2">
      <c r="H841"/>
    </row>
    <row r="842" spans="8:8" x14ac:dyDescent="0.2">
      <c r="H842"/>
    </row>
    <row r="843" spans="8:8" x14ac:dyDescent="0.2">
      <c r="H843"/>
    </row>
    <row r="844" spans="8:8" x14ac:dyDescent="0.2">
      <c r="H844"/>
    </row>
    <row r="845" spans="8:8" x14ac:dyDescent="0.2">
      <c r="H845"/>
    </row>
    <row r="846" spans="8:8" x14ac:dyDescent="0.2">
      <c r="H846"/>
    </row>
    <row r="847" spans="8:8" x14ac:dyDescent="0.2">
      <c r="H847"/>
    </row>
    <row r="848" spans="8:8" x14ac:dyDescent="0.2">
      <c r="H848"/>
    </row>
    <row r="849" spans="8:8" x14ac:dyDescent="0.2">
      <c r="H849"/>
    </row>
    <row r="850" spans="8:8" x14ac:dyDescent="0.2">
      <c r="H850"/>
    </row>
    <row r="851" spans="8:8" x14ac:dyDescent="0.2">
      <c r="H851"/>
    </row>
    <row r="852" spans="8:8" x14ac:dyDescent="0.2">
      <c r="H852"/>
    </row>
    <row r="853" spans="8:8" x14ac:dyDescent="0.2">
      <c r="H853"/>
    </row>
    <row r="854" spans="8:8" x14ac:dyDescent="0.2">
      <c r="H854"/>
    </row>
    <row r="855" spans="8:8" x14ac:dyDescent="0.2">
      <c r="H855"/>
    </row>
    <row r="856" spans="8:8" x14ac:dyDescent="0.2">
      <c r="H856"/>
    </row>
    <row r="857" spans="8:8" x14ac:dyDescent="0.2">
      <c r="H857"/>
    </row>
    <row r="858" spans="8:8" x14ac:dyDescent="0.2">
      <c r="H858"/>
    </row>
    <row r="859" spans="8:8" x14ac:dyDescent="0.2">
      <c r="H859"/>
    </row>
    <row r="860" spans="8:8" x14ac:dyDescent="0.2">
      <c r="H860"/>
    </row>
    <row r="861" spans="8:8" x14ac:dyDescent="0.2">
      <c r="H861"/>
    </row>
    <row r="862" spans="8:8" x14ac:dyDescent="0.2">
      <c r="H862"/>
    </row>
    <row r="863" spans="8:8" x14ac:dyDescent="0.2">
      <c r="H863"/>
    </row>
    <row r="864" spans="8:8" x14ac:dyDescent="0.2">
      <c r="H864"/>
    </row>
    <row r="865" spans="8:8" x14ac:dyDescent="0.2">
      <c r="H865"/>
    </row>
    <row r="866" spans="8:8" x14ac:dyDescent="0.2">
      <c r="H866"/>
    </row>
    <row r="867" spans="8:8" x14ac:dyDescent="0.2">
      <c r="H867"/>
    </row>
    <row r="868" spans="8:8" x14ac:dyDescent="0.2">
      <c r="H868"/>
    </row>
    <row r="869" spans="8:8" x14ac:dyDescent="0.2">
      <c r="H869"/>
    </row>
    <row r="870" spans="8:8" x14ac:dyDescent="0.2">
      <c r="H870"/>
    </row>
    <row r="871" spans="8:8" x14ac:dyDescent="0.2">
      <c r="H871"/>
    </row>
    <row r="872" spans="8:8" x14ac:dyDescent="0.2">
      <c r="H872"/>
    </row>
    <row r="873" spans="8:8" x14ac:dyDescent="0.2">
      <c r="H873"/>
    </row>
    <row r="874" spans="8:8" x14ac:dyDescent="0.2">
      <c r="H874"/>
    </row>
    <row r="875" spans="8:8" x14ac:dyDescent="0.2">
      <c r="H875"/>
    </row>
    <row r="876" spans="8:8" x14ac:dyDescent="0.2">
      <c r="H876"/>
    </row>
    <row r="877" spans="8:8" x14ac:dyDescent="0.2">
      <c r="H877"/>
    </row>
    <row r="878" spans="8:8" x14ac:dyDescent="0.2">
      <c r="H878"/>
    </row>
    <row r="879" spans="8:8" x14ac:dyDescent="0.2">
      <c r="H879"/>
    </row>
    <row r="880" spans="8:8" x14ac:dyDescent="0.2">
      <c r="H880"/>
    </row>
    <row r="881" spans="8:8" x14ac:dyDescent="0.2">
      <c r="H881"/>
    </row>
    <row r="882" spans="8:8" x14ac:dyDescent="0.2">
      <c r="H882"/>
    </row>
    <row r="883" spans="8:8" x14ac:dyDescent="0.2">
      <c r="H883"/>
    </row>
    <row r="884" spans="8:8" x14ac:dyDescent="0.2">
      <c r="H884"/>
    </row>
    <row r="885" spans="8:8" x14ac:dyDescent="0.2">
      <c r="H885"/>
    </row>
    <row r="886" spans="8:8" x14ac:dyDescent="0.2">
      <c r="H886"/>
    </row>
    <row r="887" spans="8:8" x14ac:dyDescent="0.2">
      <c r="H887"/>
    </row>
    <row r="888" spans="8:8" x14ac:dyDescent="0.2">
      <c r="H888"/>
    </row>
    <row r="889" spans="8:8" x14ac:dyDescent="0.2">
      <c r="H889"/>
    </row>
    <row r="890" spans="8:8" x14ac:dyDescent="0.2">
      <c r="H890"/>
    </row>
    <row r="891" spans="8:8" x14ac:dyDescent="0.2">
      <c r="H891"/>
    </row>
    <row r="892" spans="8:8" x14ac:dyDescent="0.2">
      <c r="H892"/>
    </row>
    <row r="893" spans="8:8" x14ac:dyDescent="0.2">
      <c r="H893"/>
    </row>
    <row r="894" spans="8:8" x14ac:dyDescent="0.2">
      <c r="H894"/>
    </row>
    <row r="895" spans="8:8" x14ac:dyDescent="0.2">
      <c r="H895"/>
    </row>
    <row r="896" spans="8:8" x14ac:dyDescent="0.2">
      <c r="H896"/>
    </row>
    <row r="897" spans="8:8" x14ac:dyDescent="0.2">
      <c r="H897"/>
    </row>
    <row r="898" spans="8:8" x14ac:dyDescent="0.2">
      <c r="H898"/>
    </row>
    <row r="899" spans="8:8" x14ac:dyDescent="0.2">
      <c r="H899"/>
    </row>
    <row r="900" spans="8:8" x14ac:dyDescent="0.2">
      <c r="H900"/>
    </row>
    <row r="901" spans="8:8" x14ac:dyDescent="0.2">
      <c r="H901"/>
    </row>
    <row r="902" spans="8:8" x14ac:dyDescent="0.2">
      <c r="H902"/>
    </row>
    <row r="903" spans="8:8" x14ac:dyDescent="0.2">
      <c r="H903"/>
    </row>
    <row r="904" spans="8:8" x14ac:dyDescent="0.2">
      <c r="H904"/>
    </row>
    <row r="905" spans="8:8" x14ac:dyDescent="0.2">
      <c r="H905"/>
    </row>
    <row r="906" spans="8:8" x14ac:dyDescent="0.2">
      <c r="H906"/>
    </row>
    <row r="907" spans="8:8" x14ac:dyDescent="0.2">
      <c r="H907"/>
    </row>
    <row r="908" spans="8:8" x14ac:dyDescent="0.2">
      <c r="H908"/>
    </row>
    <row r="909" spans="8:8" x14ac:dyDescent="0.2">
      <c r="H909"/>
    </row>
    <row r="910" spans="8:8" x14ac:dyDescent="0.2">
      <c r="H910"/>
    </row>
    <row r="911" spans="8:8" x14ac:dyDescent="0.2">
      <c r="H911"/>
    </row>
    <row r="912" spans="8:8" x14ac:dyDescent="0.2">
      <c r="H912"/>
    </row>
    <row r="913" spans="8:8" x14ac:dyDescent="0.2">
      <c r="H913"/>
    </row>
    <row r="914" spans="8:8" x14ac:dyDescent="0.2">
      <c r="H914"/>
    </row>
    <row r="915" spans="8:8" x14ac:dyDescent="0.2">
      <c r="H915"/>
    </row>
    <row r="916" spans="8:8" x14ac:dyDescent="0.2">
      <c r="H916"/>
    </row>
    <row r="917" spans="8:8" x14ac:dyDescent="0.2">
      <c r="H917"/>
    </row>
    <row r="918" spans="8:8" x14ac:dyDescent="0.2">
      <c r="H918"/>
    </row>
    <row r="919" spans="8:8" x14ac:dyDescent="0.2">
      <c r="H919"/>
    </row>
    <row r="920" spans="8:8" x14ac:dyDescent="0.2">
      <c r="H920"/>
    </row>
    <row r="921" spans="8:8" x14ac:dyDescent="0.2">
      <c r="H921"/>
    </row>
    <row r="922" spans="8:8" x14ac:dyDescent="0.2">
      <c r="H922"/>
    </row>
    <row r="923" spans="8:8" x14ac:dyDescent="0.2">
      <c r="H923"/>
    </row>
    <row r="924" spans="8:8" x14ac:dyDescent="0.2">
      <c r="H924"/>
    </row>
    <row r="925" spans="8:8" x14ac:dyDescent="0.2">
      <c r="H925"/>
    </row>
    <row r="926" spans="8:8" x14ac:dyDescent="0.2">
      <c r="H926"/>
    </row>
    <row r="927" spans="8:8" x14ac:dyDescent="0.2">
      <c r="H927"/>
    </row>
    <row r="928" spans="8:8" x14ac:dyDescent="0.2">
      <c r="H928"/>
    </row>
    <row r="929" spans="8:8" x14ac:dyDescent="0.2">
      <c r="H929"/>
    </row>
    <row r="930" spans="8:8" x14ac:dyDescent="0.2">
      <c r="H930"/>
    </row>
    <row r="931" spans="8:8" x14ac:dyDescent="0.2">
      <c r="H931"/>
    </row>
    <row r="932" spans="8:8" x14ac:dyDescent="0.2">
      <c r="H932"/>
    </row>
    <row r="933" spans="8:8" x14ac:dyDescent="0.2">
      <c r="H933"/>
    </row>
    <row r="934" spans="8:8" x14ac:dyDescent="0.2">
      <c r="H934"/>
    </row>
    <row r="935" spans="8:8" x14ac:dyDescent="0.2">
      <c r="H935"/>
    </row>
    <row r="936" spans="8:8" x14ac:dyDescent="0.2">
      <c r="H936"/>
    </row>
    <row r="937" spans="8:8" x14ac:dyDescent="0.2">
      <c r="H937"/>
    </row>
    <row r="938" spans="8:8" x14ac:dyDescent="0.2">
      <c r="H938"/>
    </row>
    <row r="939" spans="8:8" x14ac:dyDescent="0.2">
      <c r="H939"/>
    </row>
    <row r="940" spans="8:8" x14ac:dyDescent="0.2">
      <c r="H940"/>
    </row>
    <row r="941" spans="8:8" x14ac:dyDescent="0.2">
      <c r="H941"/>
    </row>
    <row r="942" spans="8:8" x14ac:dyDescent="0.2">
      <c r="H942"/>
    </row>
    <row r="943" spans="8:8" x14ac:dyDescent="0.2">
      <c r="H943"/>
    </row>
    <row r="944" spans="8:8" x14ac:dyDescent="0.2">
      <c r="H944"/>
    </row>
    <row r="945" spans="8:8" x14ac:dyDescent="0.2">
      <c r="H945"/>
    </row>
    <row r="946" spans="8:8" x14ac:dyDescent="0.2">
      <c r="H946"/>
    </row>
    <row r="947" spans="8:8" x14ac:dyDescent="0.2">
      <c r="H947"/>
    </row>
    <row r="948" spans="8:8" x14ac:dyDescent="0.2">
      <c r="H948"/>
    </row>
    <row r="949" spans="8:8" x14ac:dyDescent="0.2">
      <c r="H949"/>
    </row>
    <row r="950" spans="8:8" x14ac:dyDescent="0.2">
      <c r="H950"/>
    </row>
    <row r="951" spans="8:8" x14ac:dyDescent="0.2">
      <c r="H951"/>
    </row>
    <row r="952" spans="8:8" x14ac:dyDescent="0.2">
      <c r="H952"/>
    </row>
    <row r="953" spans="8:8" x14ac:dyDescent="0.2">
      <c r="H953"/>
    </row>
    <row r="954" spans="8:8" x14ac:dyDescent="0.2">
      <c r="H954"/>
    </row>
    <row r="955" spans="8:8" x14ac:dyDescent="0.2">
      <c r="H955"/>
    </row>
    <row r="956" spans="8:8" x14ac:dyDescent="0.2">
      <c r="H956"/>
    </row>
    <row r="957" spans="8:8" x14ac:dyDescent="0.2">
      <c r="H957"/>
    </row>
    <row r="958" spans="8:8" x14ac:dyDescent="0.2">
      <c r="H958"/>
    </row>
    <row r="959" spans="8:8" x14ac:dyDescent="0.2">
      <c r="H959"/>
    </row>
    <row r="960" spans="8:8" x14ac:dyDescent="0.2">
      <c r="H960"/>
    </row>
    <row r="961" spans="8:8" x14ac:dyDescent="0.2">
      <c r="H961"/>
    </row>
    <row r="962" spans="8:8" x14ac:dyDescent="0.2">
      <c r="H962"/>
    </row>
    <row r="963" spans="8:8" x14ac:dyDescent="0.2">
      <c r="H963"/>
    </row>
    <row r="964" spans="8:8" x14ac:dyDescent="0.2">
      <c r="H964"/>
    </row>
    <row r="965" spans="8:8" x14ac:dyDescent="0.2">
      <c r="H965"/>
    </row>
    <row r="966" spans="8:8" x14ac:dyDescent="0.2">
      <c r="H966"/>
    </row>
    <row r="967" spans="8:8" x14ac:dyDescent="0.2">
      <c r="H967"/>
    </row>
    <row r="968" spans="8:8" x14ac:dyDescent="0.2">
      <c r="H968"/>
    </row>
    <row r="969" spans="8:8" x14ac:dyDescent="0.2">
      <c r="H969"/>
    </row>
    <row r="970" spans="8:8" x14ac:dyDescent="0.2">
      <c r="H970"/>
    </row>
    <row r="971" spans="8:8" x14ac:dyDescent="0.2">
      <c r="H971"/>
    </row>
    <row r="972" spans="8:8" x14ac:dyDescent="0.2">
      <c r="H972"/>
    </row>
    <row r="973" spans="8:8" x14ac:dyDescent="0.2">
      <c r="H973"/>
    </row>
    <row r="974" spans="8:8" x14ac:dyDescent="0.2">
      <c r="H974"/>
    </row>
    <row r="975" spans="8:8" x14ac:dyDescent="0.2">
      <c r="H975"/>
    </row>
    <row r="976" spans="8:8" x14ac:dyDescent="0.2">
      <c r="H976"/>
    </row>
    <row r="977" spans="8:8" x14ac:dyDescent="0.2">
      <c r="H977"/>
    </row>
    <row r="978" spans="8:8" x14ac:dyDescent="0.2">
      <c r="H978"/>
    </row>
    <row r="979" spans="8:8" x14ac:dyDescent="0.2">
      <c r="H979"/>
    </row>
    <row r="980" spans="8:8" x14ac:dyDescent="0.2">
      <c r="H980"/>
    </row>
    <row r="981" spans="8:8" x14ac:dyDescent="0.2">
      <c r="H981"/>
    </row>
    <row r="982" spans="8:8" x14ac:dyDescent="0.2">
      <c r="H982"/>
    </row>
    <row r="983" spans="8:8" x14ac:dyDescent="0.2">
      <c r="H983"/>
    </row>
    <row r="984" spans="8:8" x14ac:dyDescent="0.2">
      <c r="H984"/>
    </row>
    <row r="985" spans="8:8" x14ac:dyDescent="0.2">
      <c r="H985"/>
    </row>
    <row r="986" spans="8:8" x14ac:dyDescent="0.2">
      <c r="H986"/>
    </row>
    <row r="987" spans="8:8" x14ac:dyDescent="0.2">
      <c r="H987"/>
    </row>
    <row r="988" spans="8:8" x14ac:dyDescent="0.2">
      <c r="H988"/>
    </row>
    <row r="989" spans="8:8" x14ac:dyDescent="0.2">
      <c r="H989"/>
    </row>
    <row r="990" spans="8:8" x14ac:dyDescent="0.2">
      <c r="H990"/>
    </row>
    <row r="991" spans="8:8" x14ac:dyDescent="0.2">
      <c r="H991"/>
    </row>
    <row r="992" spans="8:8" x14ac:dyDescent="0.2">
      <c r="H992"/>
    </row>
    <row r="993" spans="8:8" x14ac:dyDescent="0.2">
      <c r="H993"/>
    </row>
    <row r="994" spans="8:8" x14ac:dyDescent="0.2">
      <c r="H994"/>
    </row>
    <row r="995" spans="8:8" x14ac:dyDescent="0.2">
      <c r="H995"/>
    </row>
    <row r="996" spans="8:8" x14ac:dyDescent="0.2">
      <c r="H996"/>
    </row>
    <row r="997" spans="8:8" x14ac:dyDescent="0.2">
      <c r="H997"/>
    </row>
    <row r="998" spans="8:8" x14ac:dyDescent="0.2">
      <c r="H998"/>
    </row>
    <row r="999" spans="8:8" x14ac:dyDescent="0.2">
      <c r="H999"/>
    </row>
    <row r="1000" spans="8:8" x14ac:dyDescent="0.2">
      <c r="H1000"/>
    </row>
    <row r="1001" spans="8:8" x14ac:dyDescent="0.2">
      <c r="H1001"/>
    </row>
    <row r="1002" spans="8:8" x14ac:dyDescent="0.2">
      <c r="H1002"/>
    </row>
    <row r="1003" spans="8:8" x14ac:dyDescent="0.2">
      <c r="H1003"/>
    </row>
    <row r="1004" spans="8:8" x14ac:dyDescent="0.2">
      <c r="H1004"/>
    </row>
    <row r="1005" spans="8:8" x14ac:dyDescent="0.2">
      <c r="H1005"/>
    </row>
    <row r="1006" spans="8:8" x14ac:dyDescent="0.2">
      <c r="H1006"/>
    </row>
    <row r="1007" spans="8:8" x14ac:dyDescent="0.2">
      <c r="H1007"/>
    </row>
    <row r="1008" spans="8:8" x14ac:dyDescent="0.2">
      <c r="H1008"/>
    </row>
    <row r="1009" spans="8:8" x14ac:dyDescent="0.2">
      <c r="H1009"/>
    </row>
    <row r="1010" spans="8:8" x14ac:dyDescent="0.2">
      <c r="H1010"/>
    </row>
    <row r="1011" spans="8:8" x14ac:dyDescent="0.2">
      <c r="H1011"/>
    </row>
    <row r="1012" spans="8:8" x14ac:dyDescent="0.2">
      <c r="H1012"/>
    </row>
    <row r="1013" spans="8:8" x14ac:dyDescent="0.2">
      <c r="H1013"/>
    </row>
    <row r="1014" spans="8:8" x14ac:dyDescent="0.2">
      <c r="H1014"/>
    </row>
    <row r="1015" spans="8:8" x14ac:dyDescent="0.2">
      <c r="H1015"/>
    </row>
    <row r="1016" spans="8:8" x14ac:dyDescent="0.2">
      <c r="H1016"/>
    </row>
    <row r="1017" spans="8:8" x14ac:dyDescent="0.2">
      <c r="H1017"/>
    </row>
    <row r="1018" spans="8:8" x14ac:dyDescent="0.2">
      <c r="H1018"/>
    </row>
    <row r="1019" spans="8:8" x14ac:dyDescent="0.2">
      <c r="H1019"/>
    </row>
    <row r="1020" spans="8:8" x14ac:dyDescent="0.2">
      <c r="H1020"/>
    </row>
    <row r="1021" spans="8:8" x14ac:dyDescent="0.2">
      <c r="H1021"/>
    </row>
    <row r="1022" spans="8:8" x14ac:dyDescent="0.2">
      <c r="H1022"/>
    </row>
    <row r="1023" spans="8:8" x14ac:dyDescent="0.2">
      <c r="H1023"/>
    </row>
    <row r="1024" spans="8:8" x14ac:dyDescent="0.2">
      <c r="H1024"/>
    </row>
    <row r="1025" spans="8:8" x14ac:dyDescent="0.2">
      <c r="H1025"/>
    </row>
    <row r="1026" spans="8:8" x14ac:dyDescent="0.2">
      <c r="H1026"/>
    </row>
    <row r="1027" spans="8:8" x14ac:dyDescent="0.2">
      <c r="H1027"/>
    </row>
    <row r="1028" spans="8:8" x14ac:dyDescent="0.2">
      <c r="H1028"/>
    </row>
    <row r="1029" spans="8:8" x14ac:dyDescent="0.2">
      <c r="H1029"/>
    </row>
    <row r="1030" spans="8:8" x14ac:dyDescent="0.2">
      <c r="H1030"/>
    </row>
    <row r="1031" spans="8:8" x14ac:dyDescent="0.2">
      <c r="H1031"/>
    </row>
    <row r="1032" spans="8:8" x14ac:dyDescent="0.2">
      <c r="H1032"/>
    </row>
    <row r="1033" spans="8:8" x14ac:dyDescent="0.2">
      <c r="H1033"/>
    </row>
    <row r="1034" spans="8:8" x14ac:dyDescent="0.2">
      <c r="H1034"/>
    </row>
    <row r="1035" spans="8:8" x14ac:dyDescent="0.2">
      <c r="H1035"/>
    </row>
    <row r="1036" spans="8:8" x14ac:dyDescent="0.2">
      <c r="H1036"/>
    </row>
    <row r="1037" spans="8:8" x14ac:dyDescent="0.2">
      <c r="H1037"/>
    </row>
    <row r="1038" spans="8:8" x14ac:dyDescent="0.2">
      <c r="H1038"/>
    </row>
    <row r="1039" spans="8:8" x14ac:dyDescent="0.2">
      <c r="H1039"/>
    </row>
    <row r="1040" spans="8:8" x14ac:dyDescent="0.2">
      <c r="H1040"/>
    </row>
    <row r="1041" spans="8:8" x14ac:dyDescent="0.2">
      <c r="H1041"/>
    </row>
    <row r="1042" spans="8:8" x14ac:dyDescent="0.2">
      <c r="H1042"/>
    </row>
    <row r="1043" spans="8:8" x14ac:dyDescent="0.2">
      <c r="H1043"/>
    </row>
    <row r="1044" spans="8:8" x14ac:dyDescent="0.2">
      <c r="H1044"/>
    </row>
    <row r="1045" spans="8:8" x14ac:dyDescent="0.2">
      <c r="H1045"/>
    </row>
    <row r="1046" spans="8:8" x14ac:dyDescent="0.2">
      <c r="H1046"/>
    </row>
    <row r="1047" spans="8:8" x14ac:dyDescent="0.2">
      <c r="H1047"/>
    </row>
    <row r="1048" spans="8:8" x14ac:dyDescent="0.2">
      <c r="H1048"/>
    </row>
    <row r="1049" spans="8:8" x14ac:dyDescent="0.2">
      <c r="H1049"/>
    </row>
    <row r="1050" spans="8:8" x14ac:dyDescent="0.2">
      <c r="H1050"/>
    </row>
    <row r="1051" spans="8:8" x14ac:dyDescent="0.2">
      <c r="H1051"/>
    </row>
    <row r="1052" spans="8:8" x14ac:dyDescent="0.2">
      <c r="H1052"/>
    </row>
    <row r="1053" spans="8:8" x14ac:dyDescent="0.2">
      <c r="H1053"/>
    </row>
    <row r="1054" spans="8:8" x14ac:dyDescent="0.2">
      <c r="H1054"/>
    </row>
    <row r="1055" spans="8:8" x14ac:dyDescent="0.2">
      <c r="H1055"/>
    </row>
    <row r="1056" spans="8:8" x14ac:dyDescent="0.2">
      <c r="H1056"/>
    </row>
    <row r="1057" spans="8:8" x14ac:dyDescent="0.2">
      <c r="H1057"/>
    </row>
    <row r="1058" spans="8:8" x14ac:dyDescent="0.2">
      <c r="H1058"/>
    </row>
    <row r="1059" spans="8:8" x14ac:dyDescent="0.2">
      <c r="H1059"/>
    </row>
    <row r="1060" spans="8:8" x14ac:dyDescent="0.2">
      <c r="H1060"/>
    </row>
    <row r="1061" spans="8:8" x14ac:dyDescent="0.2">
      <c r="H1061"/>
    </row>
    <row r="1062" spans="8:8" x14ac:dyDescent="0.2">
      <c r="H1062"/>
    </row>
    <row r="1063" spans="8:8" x14ac:dyDescent="0.2">
      <c r="H1063"/>
    </row>
    <row r="1064" spans="8:8" x14ac:dyDescent="0.2">
      <c r="H1064"/>
    </row>
    <row r="1065" spans="8:8" x14ac:dyDescent="0.2">
      <c r="H1065"/>
    </row>
    <row r="1066" spans="8:8" x14ac:dyDescent="0.2">
      <c r="H1066"/>
    </row>
    <row r="1067" spans="8:8" x14ac:dyDescent="0.2">
      <c r="H1067"/>
    </row>
    <row r="1068" spans="8:8" x14ac:dyDescent="0.2">
      <c r="H1068"/>
    </row>
    <row r="1069" spans="8:8" x14ac:dyDescent="0.2">
      <c r="H1069"/>
    </row>
    <row r="1070" spans="8:8" x14ac:dyDescent="0.2">
      <c r="H1070"/>
    </row>
    <row r="1071" spans="8:8" x14ac:dyDescent="0.2">
      <c r="H1071"/>
    </row>
    <row r="1072" spans="8:8" x14ac:dyDescent="0.2">
      <c r="H1072"/>
    </row>
    <row r="1073" spans="8:8" x14ac:dyDescent="0.2">
      <c r="H1073"/>
    </row>
    <row r="1074" spans="8:8" x14ac:dyDescent="0.2">
      <c r="H1074"/>
    </row>
    <row r="1075" spans="8:8" x14ac:dyDescent="0.2">
      <c r="H1075"/>
    </row>
    <row r="1076" spans="8:8" x14ac:dyDescent="0.2">
      <c r="H1076"/>
    </row>
    <row r="1077" spans="8:8" x14ac:dyDescent="0.2">
      <c r="H1077"/>
    </row>
    <row r="1078" spans="8:8" x14ac:dyDescent="0.2">
      <c r="H1078"/>
    </row>
    <row r="1079" spans="8:8" x14ac:dyDescent="0.2">
      <c r="H1079"/>
    </row>
    <row r="1080" spans="8:8" x14ac:dyDescent="0.2">
      <c r="H1080"/>
    </row>
    <row r="1081" spans="8:8" x14ac:dyDescent="0.2">
      <c r="H1081"/>
    </row>
    <row r="1082" spans="8:8" x14ac:dyDescent="0.2">
      <c r="H1082"/>
    </row>
    <row r="1083" spans="8:8" x14ac:dyDescent="0.2">
      <c r="H1083"/>
    </row>
    <row r="1084" spans="8:8" x14ac:dyDescent="0.2">
      <c r="H1084"/>
    </row>
    <row r="1085" spans="8:8" x14ac:dyDescent="0.2">
      <c r="H1085"/>
    </row>
    <row r="1086" spans="8:8" x14ac:dyDescent="0.2">
      <c r="H1086"/>
    </row>
    <row r="1087" spans="8:8" x14ac:dyDescent="0.2">
      <c r="H1087"/>
    </row>
    <row r="1088" spans="8:8" x14ac:dyDescent="0.2">
      <c r="H1088"/>
    </row>
    <row r="1089" spans="8:8" x14ac:dyDescent="0.2">
      <c r="H1089"/>
    </row>
    <row r="1090" spans="8:8" x14ac:dyDescent="0.2">
      <c r="H1090"/>
    </row>
    <row r="1091" spans="8:8" x14ac:dyDescent="0.2">
      <c r="H1091"/>
    </row>
    <row r="1092" spans="8:8" x14ac:dyDescent="0.2">
      <c r="H1092"/>
    </row>
    <row r="1093" spans="8:8" x14ac:dyDescent="0.2">
      <c r="H1093"/>
    </row>
    <row r="1094" spans="8:8" x14ac:dyDescent="0.2">
      <c r="H1094"/>
    </row>
    <row r="1095" spans="8:8" x14ac:dyDescent="0.2">
      <c r="H1095"/>
    </row>
    <row r="1096" spans="8:8" x14ac:dyDescent="0.2">
      <c r="H1096"/>
    </row>
    <row r="1097" spans="8:8" x14ac:dyDescent="0.2">
      <c r="H1097"/>
    </row>
    <row r="1098" spans="8:8" x14ac:dyDescent="0.2">
      <c r="H1098"/>
    </row>
    <row r="1099" spans="8:8" x14ac:dyDescent="0.2">
      <c r="H1099"/>
    </row>
    <row r="1100" spans="8:8" x14ac:dyDescent="0.2">
      <c r="H1100"/>
    </row>
    <row r="1101" spans="8:8" x14ac:dyDescent="0.2">
      <c r="H1101"/>
    </row>
    <row r="1102" spans="8:8" x14ac:dyDescent="0.2">
      <c r="H1102"/>
    </row>
    <row r="1103" spans="8:8" x14ac:dyDescent="0.2">
      <c r="H1103"/>
    </row>
    <row r="1104" spans="8:8" x14ac:dyDescent="0.2">
      <c r="H1104"/>
    </row>
    <row r="1105" spans="8:8" x14ac:dyDescent="0.2">
      <c r="H1105"/>
    </row>
    <row r="1106" spans="8:8" x14ac:dyDescent="0.2">
      <c r="H1106"/>
    </row>
    <row r="1107" spans="8:8" x14ac:dyDescent="0.2">
      <c r="H1107"/>
    </row>
    <row r="1108" spans="8:8" x14ac:dyDescent="0.2">
      <c r="H1108"/>
    </row>
    <row r="1109" spans="8:8" x14ac:dyDescent="0.2">
      <c r="H1109"/>
    </row>
    <row r="1110" spans="8:8" x14ac:dyDescent="0.2">
      <c r="H1110"/>
    </row>
    <row r="1111" spans="8:8" x14ac:dyDescent="0.2">
      <c r="H1111"/>
    </row>
    <row r="1112" spans="8:8" x14ac:dyDescent="0.2">
      <c r="H1112"/>
    </row>
    <row r="1113" spans="8:8" x14ac:dyDescent="0.2">
      <c r="H1113"/>
    </row>
    <row r="1114" spans="8:8" x14ac:dyDescent="0.2">
      <c r="H1114"/>
    </row>
    <row r="1115" spans="8:8" x14ac:dyDescent="0.2">
      <c r="H1115"/>
    </row>
    <row r="1116" spans="8:8" x14ac:dyDescent="0.2">
      <c r="H1116"/>
    </row>
    <row r="1117" spans="8:8" x14ac:dyDescent="0.2">
      <c r="H1117"/>
    </row>
    <row r="1118" spans="8:8" x14ac:dyDescent="0.2">
      <c r="H1118"/>
    </row>
    <row r="1119" spans="8:8" x14ac:dyDescent="0.2">
      <c r="H1119"/>
    </row>
    <row r="1120" spans="8:8" x14ac:dyDescent="0.2">
      <c r="H1120"/>
    </row>
    <row r="1121" spans="8:8" x14ac:dyDescent="0.2">
      <c r="H1121"/>
    </row>
    <row r="1122" spans="8:8" x14ac:dyDescent="0.2">
      <c r="H1122"/>
    </row>
    <row r="1123" spans="8:8" x14ac:dyDescent="0.2">
      <c r="H1123"/>
    </row>
    <row r="1124" spans="8:8" x14ac:dyDescent="0.2">
      <c r="H1124"/>
    </row>
    <row r="1125" spans="8:8" x14ac:dyDescent="0.2">
      <c r="H1125"/>
    </row>
    <row r="1126" spans="8:8" x14ac:dyDescent="0.2">
      <c r="H1126"/>
    </row>
    <row r="1127" spans="8:8" x14ac:dyDescent="0.2">
      <c r="H1127"/>
    </row>
    <row r="1128" spans="8:8" x14ac:dyDescent="0.2">
      <c r="H1128"/>
    </row>
    <row r="1129" spans="8:8" x14ac:dyDescent="0.2">
      <c r="H1129"/>
    </row>
    <row r="1130" spans="8:8" x14ac:dyDescent="0.2">
      <c r="H1130"/>
    </row>
    <row r="1131" spans="8:8" x14ac:dyDescent="0.2">
      <c r="H1131"/>
    </row>
    <row r="1132" spans="8:8" x14ac:dyDescent="0.2">
      <c r="H1132"/>
    </row>
    <row r="1133" spans="8:8" x14ac:dyDescent="0.2">
      <c r="H1133"/>
    </row>
    <row r="1134" spans="8:8" x14ac:dyDescent="0.2">
      <c r="H1134"/>
    </row>
    <row r="1135" spans="8:8" x14ac:dyDescent="0.2">
      <c r="H1135"/>
    </row>
  </sheetData>
  <sheetProtection algorithmName="SHA-512" hashValue="qmFI/5kHo7GP/WSeHupFXMnCTU3UXt4+rqdb3PC9ITnZXT3Fau5allzm9eiw+YPG7THthX6P3o3hOGwPVY73aQ==" saltValue="894qyQq9+0iUZlz8LDJywQ==" spinCount="100000" sheet="1" objects="1" scenarios="1" selectLockedCells="1"/>
  <sortState xmlns:xlrd2="http://schemas.microsoft.com/office/spreadsheetml/2017/richdata2" ref="A2:D441">
    <sortCondition ref="A2:A441"/>
    <sortCondition ref="B2:B441"/>
  </sortState>
  <dataValidations count="1">
    <dataValidation type="list" allowBlank="1" showInputMessage="1" showErrorMessage="1" sqref="E7" xr:uid="{46D9209F-9CA5-4050-8104-0B85E661B897}">
      <formula1>$H$2:$H$252</formula1>
    </dataValidation>
  </dataValidations>
  <pageMargins left="0.7" right="0.7" top="0.78740157499999996" bottom="0.78740157499999996"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C2C0D-F4DC-451A-9C6C-44227A01A9D4}">
  <dimension ref="A1:H1135"/>
  <sheetViews>
    <sheetView topLeftCell="E1" workbookViewId="0">
      <selection activeCell="D3" sqref="D3"/>
    </sheetView>
  </sheetViews>
  <sheetFormatPr baseColWidth="10" defaultRowHeight="14.25" x14ac:dyDescent="0.2"/>
  <cols>
    <col min="1" max="1" width="23" style="161" hidden="1" customWidth="1"/>
    <col min="2" max="2" width="60.140625" style="161" hidden="1" customWidth="1"/>
    <col min="3" max="4" width="9.85546875" style="161" hidden="1" customWidth="1"/>
    <col min="5" max="5" width="60.42578125" style="161" bestFit="1" customWidth="1"/>
    <col min="6" max="6" width="9.5703125" style="161" bestFit="1" customWidth="1"/>
    <col min="7" max="7" width="11.42578125" style="161" customWidth="1"/>
    <col min="8" max="8" width="25.85546875" style="161" hidden="1" customWidth="1"/>
    <col min="9" max="10" width="11.42578125" style="161" customWidth="1"/>
    <col min="11" max="16384" width="11.42578125" style="161"/>
  </cols>
  <sheetData>
    <row r="1" spans="1:8" ht="18" x14ac:dyDescent="0.25">
      <c r="A1" s="161" t="s">
        <v>1042</v>
      </c>
      <c r="B1" s="161" t="s">
        <v>67</v>
      </c>
      <c r="C1" s="170" t="s">
        <v>66</v>
      </c>
      <c r="D1" s="173" t="s">
        <v>1082</v>
      </c>
      <c r="E1" s="162" t="s">
        <v>1049</v>
      </c>
      <c r="H1" s="161" t="s">
        <v>1042</v>
      </c>
    </row>
    <row r="2" spans="1:8" ht="15" x14ac:dyDescent="0.2">
      <c r="A2" t="s">
        <v>826</v>
      </c>
      <c r="B2" t="s">
        <v>749</v>
      </c>
      <c r="C2">
        <v>575</v>
      </c>
      <c r="D2">
        <v>112483</v>
      </c>
      <c r="E2" s="163" t="s">
        <v>1053</v>
      </c>
      <c r="F2" s="164"/>
      <c r="H2" t="s">
        <v>826</v>
      </c>
    </row>
    <row r="3" spans="1:8" ht="15" x14ac:dyDescent="0.2">
      <c r="A3" t="s">
        <v>826</v>
      </c>
      <c r="B3" t="s">
        <v>340</v>
      </c>
      <c r="C3">
        <v>40</v>
      </c>
      <c r="D3">
        <v>111968</v>
      </c>
      <c r="E3" s="163" t="s">
        <v>1050</v>
      </c>
      <c r="F3" s="164"/>
      <c r="H3" t="s">
        <v>818</v>
      </c>
    </row>
    <row r="4" spans="1:8" ht="15" x14ac:dyDescent="0.2">
      <c r="A4" t="s">
        <v>826</v>
      </c>
      <c r="B4" t="s">
        <v>345</v>
      </c>
      <c r="C4">
        <v>130</v>
      </c>
      <c r="D4">
        <v>112501</v>
      </c>
      <c r="E4" s="163" t="s">
        <v>1051</v>
      </c>
      <c r="F4" s="164"/>
      <c r="H4" t="s">
        <v>915</v>
      </c>
    </row>
    <row r="5" spans="1:8" ht="15" x14ac:dyDescent="0.2">
      <c r="A5" t="s">
        <v>818</v>
      </c>
      <c r="B5" t="s">
        <v>756</v>
      </c>
      <c r="C5">
        <v>513</v>
      </c>
      <c r="D5">
        <v>112655</v>
      </c>
      <c r="E5" s="163"/>
      <c r="F5" s="164"/>
      <c r="H5" t="s">
        <v>875</v>
      </c>
    </row>
    <row r="6" spans="1:8" ht="15" x14ac:dyDescent="0.2">
      <c r="A6" t="s">
        <v>818</v>
      </c>
      <c r="B6" t="s">
        <v>295</v>
      </c>
      <c r="C6">
        <v>368</v>
      </c>
      <c r="D6">
        <v>112672</v>
      </c>
      <c r="E6" s="164"/>
      <c r="F6" s="164"/>
      <c r="H6" t="s">
        <v>1014</v>
      </c>
    </row>
    <row r="7" spans="1:8" ht="15.75" x14ac:dyDescent="0.2">
      <c r="A7" t="s">
        <v>915</v>
      </c>
      <c r="B7" t="s">
        <v>106</v>
      </c>
      <c r="C7">
        <v>216</v>
      </c>
      <c r="D7">
        <v>117079</v>
      </c>
      <c r="E7" s="160"/>
      <c r="F7" s="164"/>
      <c r="H7" t="s">
        <v>946</v>
      </c>
    </row>
    <row r="8" spans="1:8" ht="15.75" x14ac:dyDescent="0.25">
      <c r="A8" t="s">
        <v>875</v>
      </c>
      <c r="B8" t="s">
        <v>310</v>
      </c>
      <c r="C8">
        <v>170</v>
      </c>
      <c r="D8">
        <v>113256</v>
      </c>
      <c r="E8" s="165" t="s">
        <v>1076</v>
      </c>
      <c r="F8" s="166" t="s">
        <v>1077</v>
      </c>
      <c r="H8" t="s">
        <v>904</v>
      </c>
    </row>
    <row r="9" spans="1:8" ht="15" x14ac:dyDescent="0.2">
      <c r="A9" t="s">
        <v>1014</v>
      </c>
      <c r="B9" t="s">
        <v>111</v>
      </c>
      <c r="C9">
        <v>366</v>
      </c>
      <c r="D9">
        <v>117095</v>
      </c>
      <c r="E9" s="167" t="str" cm="1">
        <f t="array" ref="E9">IFERROR(_xlfn._xlws.SORT(_xlfn._xlws.FILTER(B2:C441,A2:A441=$E$7,""),2),"")</f>
        <v/>
      </c>
      <c r="F9" s="168"/>
      <c r="H9" t="s">
        <v>847</v>
      </c>
    </row>
    <row r="10" spans="1:8" ht="15" x14ac:dyDescent="0.2">
      <c r="A10" t="s">
        <v>1014</v>
      </c>
      <c r="B10" t="s">
        <v>112</v>
      </c>
      <c r="C10">
        <v>367</v>
      </c>
      <c r="D10">
        <v>117108</v>
      </c>
      <c r="E10" s="167"/>
      <c r="F10" s="168"/>
      <c r="H10" t="s">
        <v>958</v>
      </c>
    </row>
    <row r="11" spans="1:8" ht="15" x14ac:dyDescent="0.2">
      <c r="A11" t="s">
        <v>946</v>
      </c>
      <c r="B11" t="s">
        <v>263</v>
      </c>
      <c r="C11">
        <v>1</v>
      </c>
      <c r="D11">
        <v>113269</v>
      </c>
      <c r="E11" s="167"/>
      <c r="F11" s="168"/>
      <c r="H11" t="s">
        <v>948</v>
      </c>
    </row>
    <row r="12" spans="1:8" ht="15" x14ac:dyDescent="0.2">
      <c r="A12" t="s">
        <v>904</v>
      </c>
      <c r="B12" t="s">
        <v>173</v>
      </c>
      <c r="C12">
        <v>279</v>
      </c>
      <c r="D12">
        <v>113925</v>
      </c>
      <c r="E12" s="167"/>
      <c r="F12" s="168"/>
      <c r="H12" t="s">
        <v>898</v>
      </c>
    </row>
    <row r="13" spans="1:8" ht="15" x14ac:dyDescent="0.2">
      <c r="A13" t="s">
        <v>847</v>
      </c>
      <c r="B13" t="s">
        <v>368</v>
      </c>
      <c r="C13">
        <v>205</v>
      </c>
      <c r="D13">
        <v>111980</v>
      </c>
      <c r="E13" s="167"/>
      <c r="F13" s="168"/>
      <c r="H13" t="s">
        <v>873</v>
      </c>
    </row>
    <row r="14" spans="1:8" ht="15" x14ac:dyDescent="0.2">
      <c r="A14" t="s">
        <v>847</v>
      </c>
      <c r="B14" t="s">
        <v>376</v>
      </c>
      <c r="C14">
        <v>565</v>
      </c>
      <c r="D14">
        <v>112399</v>
      </c>
      <c r="E14" s="167"/>
      <c r="F14" s="168"/>
      <c r="H14" t="s">
        <v>1010</v>
      </c>
    </row>
    <row r="15" spans="1:8" ht="15" x14ac:dyDescent="0.2">
      <c r="A15" t="s">
        <v>958</v>
      </c>
      <c r="B15" t="s">
        <v>206</v>
      </c>
      <c r="C15">
        <v>221</v>
      </c>
      <c r="D15">
        <v>113940</v>
      </c>
      <c r="E15" s="167"/>
      <c r="F15" s="168"/>
      <c r="H15" t="s">
        <v>1028</v>
      </c>
    </row>
    <row r="16" spans="1:8" ht="15" x14ac:dyDescent="0.2">
      <c r="A16" t="s">
        <v>948</v>
      </c>
      <c r="B16" t="s">
        <v>278</v>
      </c>
      <c r="C16">
        <v>118</v>
      </c>
      <c r="D16">
        <v>112684</v>
      </c>
      <c r="E16" s="167"/>
      <c r="F16" s="168"/>
      <c r="H16" t="s">
        <v>874</v>
      </c>
    </row>
    <row r="17" spans="1:8" ht="15" x14ac:dyDescent="0.2">
      <c r="A17" t="s">
        <v>898</v>
      </c>
      <c r="B17" t="s">
        <v>281</v>
      </c>
      <c r="C17">
        <v>190</v>
      </c>
      <c r="D17">
        <v>112695</v>
      </c>
      <c r="E17" s="167"/>
      <c r="F17" s="168"/>
      <c r="H17" t="s">
        <v>804</v>
      </c>
    </row>
    <row r="18" spans="1:8" ht="15" x14ac:dyDescent="0.2">
      <c r="A18" t="s">
        <v>873</v>
      </c>
      <c r="B18" t="s">
        <v>276</v>
      </c>
      <c r="C18">
        <v>55</v>
      </c>
      <c r="D18">
        <v>112707</v>
      </c>
      <c r="E18" s="167"/>
      <c r="F18" s="168"/>
      <c r="H18" t="s">
        <v>806</v>
      </c>
    </row>
    <row r="19" spans="1:8" ht="15" x14ac:dyDescent="0.2">
      <c r="A19" t="s">
        <v>1010</v>
      </c>
      <c r="B19" t="s">
        <v>344</v>
      </c>
      <c r="C19">
        <v>70</v>
      </c>
      <c r="D19">
        <v>111992</v>
      </c>
      <c r="E19" s="167"/>
      <c r="F19" s="168"/>
      <c r="H19" t="s">
        <v>810</v>
      </c>
    </row>
    <row r="20" spans="1:8" ht="15" x14ac:dyDescent="0.2">
      <c r="A20" t="s">
        <v>1028</v>
      </c>
      <c r="B20" t="s">
        <v>94</v>
      </c>
      <c r="C20">
        <v>528</v>
      </c>
      <c r="D20">
        <v>117382</v>
      </c>
      <c r="E20" s="167"/>
      <c r="F20" s="168"/>
      <c r="H20" t="s">
        <v>1038</v>
      </c>
    </row>
    <row r="21" spans="1:8" ht="15" x14ac:dyDescent="0.2">
      <c r="A21" t="s">
        <v>874</v>
      </c>
      <c r="B21" t="s">
        <v>342</v>
      </c>
      <c r="C21">
        <v>57</v>
      </c>
      <c r="D21">
        <v>111423</v>
      </c>
      <c r="E21" s="167"/>
      <c r="F21" s="168"/>
      <c r="H21" t="s">
        <v>960</v>
      </c>
    </row>
    <row r="22" spans="1:8" ht="15" x14ac:dyDescent="0.2">
      <c r="A22" t="s">
        <v>804</v>
      </c>
      <c r="B22" t="s">
        <v>788</v>
      </c>
      <c r="C22">
        <v>574</v>
      </c>
      <c r="D22">
        <v>113954</v>
      </c>
      <c r="E22" s="167"/>
      <c r="F22" s="168"/>
      <c r="H22" t="s">
        <v>797</v>
      </c>
    </row>
    <row r="23" spans="1:8" ht="15" x14ac:dyDescent="0.2">
      <c r="A23" t="s">
        <v>804</v>
      </c>
      <c r="B23" t="s">
        <v>177</v>
      </c>
      <c r="C23">
        <v>438</v>
      </c>
      <c r="D23">
        <v>113973</v>
      </c>
      <c r="E23" s="167"/>
      <c r="F23" s="168"/>
      <c r="H23" t="s">
        <v>941</v>
      </c>
    </row>
    <row r="24" spans="1:8" ht="15" x14ac:dyDescent="0.2">
      <c r="A24" t="s">
        <v>804</v>
      </c>
      <c r="B24" t="s">
        <v>178</v>
      </c>
      <c r="C24">
        <v>439</v>
      </c>
      <c r="D24">
        <v>113987</v>
      </c>
      <c r="E24" s="167"/>
      <c r="F24" s="168"/>
      <c r="H24" t="s">
        <v>997</v>
      </c>
    </row>
    <row r="25" spans="1:8" ht="15" x14ac:dyDescent="0.2">
      <c r="A25" t="s">
        <v>804</v>
      </c>
      <c r="B25" t="s">
        <v>180</v>
      </c>
      <c r="C25">
        <v>441</v>
      </c>
      <c r="D25">
        <v>114000</v>
      </c>
      <c r="E25" s="167"/>
      <c r="F25" s="168"/>
      <c r="H25" t="s">
        <v>978</v>
      </c>
    </row>
    <row r="26" spans="1:8" ht="15" x14ac:dyDescent="0.2">
      <c r="A26" t="s">
        <v>804</v>
      </c>
      <c r="B26" t="s">
        <v>179</v>
      </c>
      <c r="C26">
        <v>440</v>
      </c>
      <c r="D26">
        <v>114013</v>
      </c>
      <c r="E26" s="167"/>
      <c r="F26" s="168"/>
      <c r="H26" t="s">
        <v>888</v>
      </c>
    </row>
    <row r="27" spans="1:8" ht="15" x14ac:dyDescent="0.2">
      <c r="A27" t="s">
        <v>804</v>
      </c>
      <c r="B27" t="s">
        <v>423</v>
      </c>
      <c r="C27">
        <v>599</v>
      </c>
      <c r="D27">
        <v>114031</v>
      </c>
      <c r="E27" s="167"/>
      <c r="F27" s="168"/>
      <c r="H27" t="s">
        <v>860</v>
      </c>
    </row>
    <row r="28" spans="1:8" ht="15" x14ac:dyDescent="0.2">
      <c r="A28" t="s">
        <v>806</v>
      </c>
      <c r="B28" t="s">
        <v>181</v>
      </c>
      <c r="C28">
        <v>300</v>
      </c>
      <c r="D28">
        <v>114042</v>
      </c>
      <c r="E28" s="167"/>
      <c r="F28" s="168"/>
      <c r="H28" t="s">
        <v>998</v>
      </c>
    </row>
    <row r="29" spans="1:8" ht="15" x14ac:dyDescent="0.2">
      <c r="A29" t="s">
        <v>806</v>
      </c>
      <c r="B29" t="s">
        <v>195</v>
      </c>
      <c r="C29">
        <v>351</v>
      </c>
      <c r="D29">
        <v>114061</v>
      </c>
      <c r="E29" s="167"/>
      <c r="F29" s="168"/>
      <c r="H29" t="s">
        <v>880</v>
      </c>
    </row>
    <row r="30" spans="1:8" ht="15" x14ac:dyDescent="0.2">
      <c r="A30" t="s">
        <v>806</v>
      </c>
      <c r="B30" t="s">
        <v>188</v>
      </c>
      <c r="C30">
        <v>314</v>
      </c>
      <c r="D30">
        <v>114086</v>
      </c>
      <c r="E30" s="167"/>
      <c r="F30" s="168"/>
      <c r="H30" t="s">
        <v>963</v>
      </c>
    </row>
    <row r="31" spans="1:8" ht="15" x14ac:dyDescent="0.2">
      <c r="A31" t="s">
        <v>806</v>
      </c>
      <c r="B31" t="s">
        <v>781</v>
      </c>
      <c r="C31">
        <v>305</v>
      </c>
      <c r="D31">
        <v>114110</v>
      </c>
      <c r="E31" s="167"/>
      <c r="F31" s="168"/>
      <c r="H31" t="s">
        <v>938</v>
      </c>
    </row>
    <row r="32" spans="1:8" ht="15" x14ac:dyDescent="0.2">
      <c r="A32" t="s">
        <v>806</v>
      </c>
      <c r="B32" t="s">
        <v>191</v>
      </c>
      <c r="C32">
        <v>332</v>
      </c>
      <c r="D32">
        <v>114131</v>
      </c>
      <c r="E32" s="167"/>
      <c r="F32" s="168"/>
      <c r="H32" t="s">
        <v>969</v>
      </c>
    </row>
    <row r="33" spans="1:8" ht="15" x14ac:dyDescent="0.2">
      <c r="A33" t="s">
        <v>806</v>
      </c>
      <c r="B33" t="s">
        <v>200</v>
      </c>
      <c r="C33">
        <v>588</v>
      </c>
      <c r="D33">
        <v>114153</v>
      </c>
      <c r="E33" s="167"/>
      <c r="F33" s="168"/>
      <c r="H33" t="s">
        <v>814</v>
      </c>
    </row>
    <row r="34" spans="1:8" ht="15" x14ac:dyDescent="0.2">
      <c r="A34" t="s">
        <v>806</v>
      </c>
      <c r="B34" t="s">
        <v>783</v>
      </c>
      <c r="C34">
        <v>586</v>
      </c>
      <c r="D34">
        <v>114165</v>
      </c>
      <c r="E34" s="167"/>
      <c r="F34" s="168"/>
      <c r="H34" t="s">
        <v>1023</v>
      </c>
    </row>
    <row r="35" spans="1:8" ht="15" x14ac:dyDescent="0.2">
      <c r="A35" t="s">
        <v>806</v>
      </c>
      <c r="B35" t="s">
        <v>782</v>
      </c>
      <c r="C35">
        <v>329</v>
      </c>
      <c r="D35">
        <v>114179</v>
      </c>
      <c r="E35" s="167"/>
      <c r="F35" s="168"/>
      <c r="H35" t="s">
        <v>918</v>
      </c>
    </row>
    <row r="36" spans="1:8" ht="15" x14ac:dyDescent="0.2">
      <c r="A36" t="s">
        <v>806</v>
      </c>
      <c r="B36" t="s">
        <v>201</v>
      </c>
      <c r="C36">
        <v>598</v>
      </c>
      <c r="D36">
        <v>114201</v>
      </c>
      <c r="E36" s="167"/>
      <c r="F36" s="168"/>
      <c r="H36" t="s">
        <v>827</v>
      </c>
    </row>
    <row r="37" spans="1:8" ht="15" x14ac:dyDescent="0.2">
      <c r="A37" t="s">
        <v>806</v>
      </c>
      <c r="B37" t="s">
        <v>182</v>
      </c>
      <c r="C37">
        <v>301</v>
      </c>
      <c r="D37">
        <v>114213</v>
      </c>
      <c r="E37" s="167"/>
      <c r="F37" s="168"/>
      <c r="H37" t="s">
        <v>974</v>
      </c>
    </row>
    <row r="38" spans="1:8" ht="15" x14ac:dyDescent="0.2">
      <c r="A38" t="s">
        <v>806</v>
      </c>
      <c r="B38" t="s">
        <v>192</v>
      </c>
      <c r="C38">
        <v>333</v>
      </c>
      <c r="D38">
        <v>114231</v>
      </c>
      <c r="E38" s="167"/>
      <c r="F38" s="168"/>
      <c r="H38" t="s">
        <v>1012</v>
      </c>
    </row>
    <row r="39" spans="1:8" ht="15" x14ac:dyDescent="0.2">
      <c r="A39" t="s">
        <v>806</v>
      </c>
      <c r="B39" t="s">
        <v>183</v>
      </c>
      <c r="C39">
        <v>302</v>
      </c>
      <c r="D39">
        <v>114250</v>
      </c>
      <c r="E39" s="167"/>
      <c r="F39" s="168"/>
      <c r="H39" t="s">
        <v>832</v>
      </c>
    </row>
    <row r="40" spans="1:8" ht="15" x14ac:dyDescent="0.2">
      <c r="A40" t="s">
        <v>806</v>
      </c>
      <c r="B40" t="s">
        <v>189</v>
      </c>
      <c r="C40">
        <v>315</v>
      </c>
      <c r="D40">
        <v>114271</v>
      </c>
      <c r="E40" s="167"/>
      <c r="F40" s="168"/>
      <c r="H40" t="s">
        <v>916</v>
      </c>
    </row>
    <row r="41" spans="1:8" ht="15" x14ac:dyDescent="0.2">
      <c r="A41" t="s">
        <v>806</v>
      </c>
      <c r="B41" t="s">
        <v>184</v>
      </c>
      <c r="C41">
        <v>304</v>
      </c>
      <c r="D41">
        <v>114292</v>
      </c>
      <c r="E41" s="167"/>
      <c r="F41" s="168"/>
      <c r="H41" t="s">
        <v>1005</v>
      </c>
    </row>
    <row r="42" spans="1:8" ht="15" x14ac:dyDescent="0.2">
      <c r="A42" t="s">
        <v>806</v>
      </c>
      <c r="B42" t="s">
        <v>187</v>
      </c>
      <c r="C42">
        <v>313</v>
      </c>
      <c r="D42">
        <v>114313</v>
      </c>
      <c r="E42" s="167"/>
      <c r="F42" s="168"/>
      <c r="H42" t="s">
        <v>970</v>
      </c>
    </row>
    <row r="43" spans="1:8" ht="15" x14ac:dyDescent="0.2">
      <c r="A43" t="s">
        <v>806</v>
      </c>
      <c r="B43" t="s">
        <v>185</v>
      </c>
      <c r="C43">
        <v>306</v>
      </c>
      <c r="D43">
        <v>114329</v>
      </c>
      <c r="E43" s="167"/>
      <c r="F43" s="168"/>
      <c r="H43" t="s">
        <v>897</v>
      </c>
    </row>
    <row r="44" spans="1:8" ht="15" x14ac:dyDescent="0.2">
      <c r="A44" t="s">
        <v>806</v>
      </c>
      <c r="B44" t="s">
        <v>193</v>
      </c>
      <c r="C44">
        <v>334</v>
      </c>
      <c r="D44">
        <v>114342</v>
      </c>
      <c r="E44" s="167"/>
      <c r="F44" s="168"/>
      <c r="H44" t="s">
        <v>839</v>
      </c>
    </row>
    <row r="45" spans="1:8" ht="15" x14ac:dyDescent="0.2">
      <c r="A45" t="s">
        <v>806</v>
      </c>
      <c r="B45" t="s">
        <v>186</v>
      </c>
      <c r="C45">
        <v>307</v>
      </c>
      <c r="D45">
        <v>114355</v>
      </c>
      <c r="E45" s="167"/>
      <c r="F45" s="168"/>
      <c r="H45" t="s">
        <v>844</v>
      </c>
    </row>
    <row r="46" spans="1:8" ht="15" x14ac:dyDescent="0.2">
      <c r="A46" t="s">
        <v>806</v>
      </c>
      <c r="B46" t="s">
        <v>199</v>
      </c>
      <c r="C46">
        <v>587</v>
      </c>
      <c r="D46">
        <v>114368</v>
      </c>
      <c r="E46" s="167"/>
      <c r="F46" s="168"/>
      <c r="H46" t="s">
        <v>944</v>
      </c>
    </row>
    <row r="47" spans="1:8" ht="15" x14ac:dyDescent="0.2">
      <c r="A47" t="s">
        <v>806</v>
      </c>
      <c r="B47" t="s">
        <v>1065</v>
      </c>
      <c r="C47">
        <v>608</v>
      </c>
      <c r="D47">
        <v>125009</v>
      </c>
      <c r="E47" s="167"/>
      <c r="F47" s="168"/>
      <c r="H47" t="s">
        <v>852</v>
      </c>
    </row>
    <row r="48" spans="1:8" ht="15" x14ac:dyDescent="0.2">
      <c r="A48" t="s">
        <v>806</v>
      </c>
      <c r="B48" t="s">
        <v>196</v>
      </c>
      <c r="C48">
        <v>352</v>
      </c>
      <c r="D48">
        <v>114384</v>
      </c>
      <c r="E48" s="167"/>
      <c r="F48" s="168"/>
      <c r="H48" t="s">
        <v>954</v>
      </c>
    </row>
    <row r="49" spans="1:8" ht="15" x14ac:dyDescent="0.2">
      <c r="A49" t="s">
        <v>806</v>
      </c>
      <c r="B49" t="s">
        <v>190</v>
      </c>
      <c r="C49">
        <v>328</v>
      </c>
      <c r="D49">
        <v>114410</v>
      </c>
      <c r="E49" s="167"/>
      <c r="F49" s="168"/>
      <c r="H49" t="s">
        <v>835</v>
      </c>
    </row>
    <row r="50" spans="1:8" ht="15" x14ac:dyDescent="0.2">
      <c r="A50" t="s">
        <v>806</v>
      </c>
      <c r="B50" t="s">
        <v>194</v>
      </c>
      <c r="C50">
        <v>338</v>
      </c>
      <c r="D50">
        <v>114436</v>
      </c>
      <c r="E50" s="167"/>
      <c r="F50" s="168"/>
      <c r="H50" t="s">
        <v>846</v>
      </c>
    </row>
    <row r="51" spans="1:8" ht="15" x14ac:dyDescent="0.2">
      <c r="A51" t="s">
        <v>806</v>
      </c>
      <c r="B51" t="s">
        <v>1069</v>
      </c>
      <c r="C51">
        <v>611</v>
      </c>
      <c r="D51">
        <v>126106</v>
      </c>
      <c r="E51" s="167"/>
      <c r="F51" s="168"/>
      <c r="H51" t="s">
        <v>890</v>
      </c>
    </row>
    <row r="52" spans="1:8" ht="15" x14ac:dyDescent="0.2">
      <c r="A52" t="s">
        <v>806</v>
      </c>
      <c r="B52" t="s">
        <v>197</v>
      </c>
      <c r="C52">
        <v>353</v>
      </c>
      <c r="D52">
        <v>114460</v>
      </c>
      <c r="E52" s="167"/>
      <c r="F52" s="168"/>
      <c r="H52" t="s">
        <v>920</v>
      </c>
    </row>
    <row r="53" spans="1:8" ht="15" x14ac:dyDescent="0.2">
      <c r="A53" t="s">
        <v>806</v>
      </c>
      <c r="B53" t="s">
        <v>198</v>
      </c>
      <c r="C53">
        <v>581</v>
      </c>
      <c r="D53">
        <v>114478</v>
      </c>
      <c r="E53" s="167"/>
      <c r="F53" s="168"/>
      <c r="H53" t="s">
        <v>932</v>
      </c>
    </row>
    <row r="54" spans="1:8" ht="15" x14ac:dyDescent="0.2">
      <c r="A54" t="s">
        <v>806</v>
      </c>
      <c r="B54" t="s">
        <v>741</v>
      </c>
      <c r="C54">
        <v>834</v>
      </c>
      <c r="D54">
        <v>119937</v>
      </c>
      <c r="E54" s="167"/>
      <c r="F54" s="168"/>
      <c r="H54" t="s">
        <v>889</v>
      </c>
    </row>
    <row r="55" spans="1:8" ht="15" x14ac:dyDescent="0.2">
      <c r="A55" t="s">
        <v>810</v>
      </c>
      <c r="B55" t="s">
        <v>334</v>
      </c>
      <c r="C55">
        <v>551</v>
      </c>
      <c r="D55">
        <v>111435</v>
      </c>
      <c r="E55" s="167"/>
      <c r="F55" s="168"/>
      <c r="H55" t="s">
        <v>949</v>
      </c>
    </row>
    <row r="56" spans="1:8" ht="15" x14ac:dyDescent="0.2">
      <c r="A56" t="s">
        <v>810</v>
      </c>
      <c r="B56" t="s">
        <v>739</v>
      </c>
      <c r="C56">
        <v>553</v>
      </c>
      <c r="D56">
        <v>111450</v>
      </c>
      <c r="E56" s="167"/>
      <c r="F56" s="168"/>
      <c r="H56" t="s">
        <v>968</v>
      </c>
    </row>
    <row r="57" spans="1:8" ht="15" x14ac:dyDescent="0.2">
      <c r="A57" t="s">
        <v>810</v>
      </c>
      <c r="B57" t="s">
        <v>332</v>
      </c>
      <c r="C57">
        <v>547</v>
      </c>
      <c r="D57">
        <v>111467</v>
      </c>
      <c r="E57" s="167"/>
      <c r="F57" s="168"/>
      <c r="H57" t="s">
        <v>959</v>
      </c>
    </row>
    <row r="58" spans="1:8" ht="15" x14ac:dyDescent="0.2">
      <c r="A58" t="s">
        <v>810</v>
      </c>
      <c r="B58" t="s">
        <v>434</v>
      </c>
      <c r="C58">
        <v>555</v>
      </c>
      <c r="D58">
        <v>111479</v>
      </c>
      <c r="E58" s="167"/>
      <c r="F58" s="168"/>
      <c r="H58" t="s">
        <v>986</v>
      </c>
    </row>
    <row r="59" spans="1:8" ht="15" x14ac:dyDescent="0.2">
      <c r="A59" t="s">
        <v>810</v>
      </c>
      <c r="B59" t="s">
        <v>333</v>
      </c>
      <c r="C59">
        <v>548</v>
      </c>
      <c r="D59">
        <v>111495</v>
      </c>
      <c r="E59" s="167"/>
      <c r="F59" s="168"/>
      <c r="H59" t="s">
        <v>914</v>
      </c>
    </row>
    <row r="60" spans="1:8" ht="15" x14ac:dyDescent="0.2">
      <c r="A60" t="s">
        <v>810</v>
      </c>
      <c r="B60" t="s">
        <v>335</v>
      </c>
      <c r="C60">
        <v>552</v>
      </c>
      <c r="D60">
        <v>111508</v>
      </c>
      <c r="E60" s="164"/>
      <c r="F60" s="164"/>
      <c r="H60" t="s">
        <v>892</v>
      </c>
    </row>
    <row r="61" spans="1:8" ht="15" x14ac:dyDescent="0.2">
      <c r="A61" t="s">
        <v>810</v>
      </c>
      <c r="B61" t="s">
        <v>331</v>
      </c>
      <c r="C61">
        <v>546</v>
      </c>
      <c r="D61">
        <v>111522</v>
      </c>
      <c r="E61" s="164"/>
      <c r="F61" s="164"/>
      <c r="H61" t="s">
        <v>833</v>
      </c>
    </row>
    <row r="62" spans="1:8" ht="15" x14ac:dyDescent="0.2">
      <c r="A62" t="s">
        <v>810</v>
      </c>
      <c r="B62" t="s">
        <v>433</v>
      </c>
      <c r="C62">
        <v>550</v>
      </c>
      <c r="D62">
        <v>111538</v>
      </c>
      <c r="E62" s="164"/>
      <c r="F62" s="164"/>
      <c r="H62" t="s">
        <v>1000</v>
      </c>
    </row>
    <row r="63" spans="1:8" ht="15" x14ac:dyDescent="0.2">
      <c r="A63" t="s">
        <v>810</v>
      </c>
      <c r="B63" t="s">
        <v>336</v>
      </c>
      <c r="C63">
        <v>584</v>
      </c>
      <c r="D63">
        <v>111551</v>
      </c>
      <c r="E63" s="164"/>
      <c r="F63" s="164"/>
      <c r="H63" t="s">
        <v>1037</v>
      </c>
    </row>
    <row r="64" spans="1:8" ht="15" x14ac:dyDescent="0.2">
      <c r="A64" t="s">
        <v>810</v>
      </c>
      <c r="B64" t="s">
        <v>740</v>
      </c>
      <c r="C64">
        <v>590</v>
      </c>
      <c r="D64">
        <v>111563</v>
      </c>
      <c r="E64" s="164"/>
      <c r="F64" s="164"/>
      <c r="H64" t="s">
        <v>849</v>
      </c>
    </row>
    <row r="65" spans="1:8" ht="15" x14ac:dyDescent="0.2">
      <c r="A65" t="s">
        <v>810</v>
      </c>
      <c r="B65" t="s">
        <v>396</v>
      </c>
      <c r="C65">
        <v>601</v>
      </c>
      <c r="D65">
        <v>111576</v>
      </c>
      <c r="E65" s="164"/>
      <c r="F65" s="164"/>
      <c r="H65" t="s">
        <v>937</v>
      </c>
    </row>
    <row r="66" spans="1:8" ht="15" x14ac:dyDescent="0.2">
      <c r="A66" t="s">
        <v>810</v>
      </c>
      <c r="B66" t="s">
        <v>387</v>
      </c>
      <c r="C66">
        <v>558</v>
      </c>
      <c r="D66">
        <v>111585</v>
      </c>
      <c r="E66" s="164"/>
      <c r="F66" s="164"/>
      <c r="H66" t="s">
        <v>928</v>
      </c>
    </row>
    <row r="67" spans="1:8" ht="15" x14ac:dyDescent="0.2">
      <c r="A67" t="s">
        <v>810</v>
      </c>
      <c r="B67" t="s">
        <v>792</v>
      </c>
      <c r="C67">
        <v>556</v>
      </c>
      <c r="D67">
        <v>111653</v>
      </c>
      <c r="E67" s="164"/>
      <c r="F67" s="164"/>
      <c r="H67" t="s">
        <v>859</v>
      </c>
    </row>
    <row r="68" spans="1:8" ht="15" x14ac:dyDescent="0.2">
      <c r="A68" t="s">
        <v>810</v>
      </c>
      <c r="B68" t="s">
        <v>390</v>
      </c>
      <c r="C68">
        <v>562</v>
      </c>
      <c r="D68">
        <v>111599</v>
      </c>
      <c r="E68" s="164"/>
      <c r="F68" s="164"/>
      <c r="H68" t="s">
        <v>943</v>
      </c>
    </row>
    <row r="69" spans="1:8" ht="15" x14ac:dyDescent="0.2">
      <c r="A69" t="s">
        <v>810</v>
      </c>
      <c r="B69" t="s">
        <v>388</v>
      </c>
      <c r="C69">
        <v>560</v>
      </c>
      <c r="D69">
        <v>111627</v>
      </c>
      <c r="E69" s="164"/>
      <c r="F69" s="164"/>
      <c r="H69" t="s">
        <v>1027</v>
      </c>
    </row>
    <row r="70" spans="1:8" ht="15" x14ac:dyDescent="0.2">
      <c r="A70" t="s">
        <v>810</v>
      </c>
      <c r="B70" t="s">
        <v>391</v>
      </c>
      <c r="C70">
        <v>563</v>
      </c>
      <c r="D70">
        <v>111641</v>
      </c>
      <c r="E70" s="164"/>
      <c r="F70" s="164"/>
      <c r="H70" t="s">
        <v>1019</v>
      </c>
    </row>
    <row r="71" spans="1:8" ht="15" x14ac:dyDescent="0.2">
      <c r="A71" t="s">
        <v>810</v>
      </c>
      <c r="B71" t="s">
        <v>389</v>
      </c>
      <c r="C71">
        <v>561</v>
      </c>
      <c r="D71">
        <v>111612</v>
      </c>
      <c r="E71" s="164"/>
      <c r="F71" s="164"/>
      <c r="H71" t="s">
        <v>935</v>
      </c>
    </row>
    <row r="72" spans="1:8" ht="15" x14ac:dyDescent="0.2">
      <c r="A72" t="s">
        <v>810</v>
      </c>
      <c r="B72" t="s">
        <v>386</v>
      </c>
      <c r="C72">
        <v>557</v>
      </c>
      <c r="D72">
        <v>111667</v>
      </c>
      <c r="E72" s="164"/>
      <c r="F72" s="164"/>
      <c r="H72" t="s">
        <v>976</v>
      </c>
    </row>
    <row r="73" spans="1:8" ht="15" x14ac:dyDescent="0.2">
      <c r="A73" t="s">
        <v>810</v>
      </c>
      <c r="B73" t="s">
        <v>395</v>
      </c>
      <c r="C73">
        <v>585</v>
      </c>
      <c r="D73">
        <v>111681</v>
      </c>
      <c r="E73" s="164"/>
      <c r="F73" s="164"/>
      <c r="H73" t="s">
        <v>917</v>
      </c>
    </row>
    <row r="74" spans="1:8" ht="15" x14ac:dyDescent="0.2">
      <c r="A74" t="s">
        <v>1038</v>
      </c>
      <c r="B74" t="s">
        <v>202</v>
      </c>
      <c r="C74">
        <v>13</v>
      </c>
      <c r="D74">
        <v>114494</v>
      </c>
      <c r="E74" s="164"/>
      <c r="F74" s="164"/>
      <c r="H74" t="s">
        <v>1020</v>
      </c>
    </row>
    <row r="75" spans="1:8" ht="15" x14ac:dyDescent="0.2">
      <c r="A75" t="s">
        <v>960</v>
      </c>
      <c r="B75" t="s">
        <v>136</v>
      </c>
      <c r="C75">
        <v>316</v>
      </c>
      <c r="D75">
        <v>116222</v>
      </c>
      <c r="E75" s="164"/>
      <c r="F75" s="164"/>
      <c r="H75" t="s">
        <v>1007</v>
      </c>
    </row>
    <row r="76" spans="1:8" ht="15" x14ac:dyDescent="0.2">
      <c r="A76" t="s">
        <v>797</v>
      </c>
      <c r="B76" t="s">
        <v>236</v>
      </c>
      <c r="C76">
        <v>227</v>
      </c>
      <c r="D76">
        <v>114519</v>
      </c>
      <c r="E76" s="164"/>
      <c r="F76" s="164"/>
      <c r="H76" t="s">
        <v>1004</v>
      </c>
    </row>
    <row r="77" spans="1:8" ht="15" x14ac:dyDescent="0.2">
      <c r="A77" t="s">
        <v>797</v>
      </c>
      <c r="B77" t="s">
        <v>235</v>
      </c>
      <c r="C77">
        <v>226</v>
      </c>
      <c r="D77">
        <v>114535</v>
      </c>
      <c r="E77" s="164"/>
      <c r="F77" s="164"/>
      <c r="H77" t="s">
        <v>903</v>
      </c>
    </row>
    <row r="78" spans="1:8" ht="15" x14ac:dyDescent="0.2">
      <c r="A78" t="s">
        <v>941</v>
      </c>
      <c r="B78" t="s">
        <v>113</v>
      </c>
      <c r="C78">
        <v>392</v>
      </c>
      <c r="D78">
        <v>116912</v>
      </c>
      <c r="E78" s="164"/>
      <c r="F78" s="164"/>
      <c r="H78" t="s">
        <v>942</v>
      </c>
    </row>
    <row r="79" spans="1:8" ht="15" x14ac:dyDescent="0.2">
      <c r="A79" t="s">
        <v>997</v>
      </c>
      <c r="B79" t="s">
        <v>75</v>
      </c>
      <c r="C79">
        <v>135</v>
      </c>
      <c r="D79">
        <v>117427</v>
      </c>
      <c r="E79" s="164"/>
      <c r="F79" s="164"/>
      <c r="H79" t="s">
        <v>840</v>
      </c>
    </row>
    <row r="80" spans="1:8" ht="15" x14ac:dyDescent="0.2">
      <c r="A80" t="s">
        <v>978</v>
      </c>
      <c r="B80" t="s">
        <v>270</v>
      </c>
      <c r="C80">
        <v>268</v>
      </c>
      <c r="D80">
        <v>114550</v>
      </c>
      <c r="E80" s="164"/>
      <c r="F80" s="164"/>
      <c r="H80" t="s">
        <v>902</v>
      </c>
    </row>
    <row r="81" spans="1:8" ht="15" x14ac:dyDescent="0.2">
      <c r="A81" t="s">
        <v>888</v>
      </c>
      <c r="B81" t="s">
        <v>1058</v>
      </c>
      <c r="C81">
        <v>100</v>
      </c>
      <c r="D81">
        <v>114567</v>
      </c>
      <c r="E81" s="164"/>
      <c r="F81" s="164"/>
      <c r="H81" t="s">
        <v>905</v>
      </c>
    </row>
    <row r="82" spans="1:8" ht="15" x14ac:dyDescent="0.2">
      <c r="A82" t="s">
        <v>860</v>
      </c>
      <c r="B82" t="s">
        <v>205</v>
      </c>
      <c r="C82">
        <v>119</v>
      </c>
      <c r="D82">
        <v>114600</v>
      </c>
      <c r="E82" s="164"/>
      <c r="F82" s="164"/>
      <c r="H82" t="s">
        <v>823</v>
      </c>
    </row>
    <row r="83" spans="1:8" ht="15" x14ac:dyDescent="0.2">
      <c r="A83" t="s">
        <v>998</v>
      </c>
      <c r="B83" t="s">
        <v>73</v>
      </c>
      <c r="C83">
        <v>107</v>
      </c>
      <c r="D83">
        <v>117399</v>
      </c>
      <c r="E83" s="164"/>
      <c r="F83" s="164"/>
      <c r="H83" t="s">
        <v>822</v>
      </c>
    </row>
    <row r="84" spans="1:8" ht="15" x14ac:dyDescent="0.2">
      <c r="A84" t="s">
        <v>880</v>
      </c>
      <c r="B84" t="s">
        <v>426</v>
      </c>
      <c r="C84">
        <v>90</v>
      </c>
      <c r="D84">
        <v>111694</v>
      </c>
      <c r="E84" s="164"/>
      <c r="F84" s="164"/>
      <c r="H84" t="s">
        <v>793</v>
      </c>
    </row>
    <row r="85" spans="1:8" ht="15" x14ac:dyDescent="0.2">
      <c r="A85" t="s">
        <v>963</v>
      </c>
      <c r="B85" t="s">
        <v>126</v>
      </c>
      <c r="C85">
        <v>25</v>
      </c>
      <c r="D85">
        <v>116234</v>
      </c>
      <c r="E85" s="164"/>
      <c r="F85" s="164"/>
      <c r="H85" t="s">
        <v>816</v>
      </c>
    </row>
    <row r="86" spans="1:8" ht="15" x14ac:dyDescent="0.2">
      <c r="A86" t="s">
        <v>938</v>
      </c>
      <c r="B86" t="s">
        <v>367</v>
      </c>
      <c r="C86">
        <v>204</v>
      </c>
      <c r="D86">
        <v>112006</v>
      </c>
      <c r="E86" s="164"/>
      <c r="F86" s="164"/>
      <c r="H86" t="s">
        <v>815</v>
      </c>
    </row>
    <row r="87" spans="1:8" ht="15" x14ac:dyDescent="0.2">
      <c r="A87" t="s">
        <v>969</v>
      </c>
      <c r="B87" t="s">
        <v>361</v>
      </c>
      <c r="C87">
        <v>109</v>
      </c>
      <c r="D87">
        <v>112022</v>
      </c>
      <c r="E87" s="164"/>
      <c r="F87" s="164"/>
      <c r="H87" t="s">
        <v>807</v>
      </c>
    </row>
    <row r="88" spans="1:8" ht="15" x14ac:dyDescent="0.2">
      <c r="A88" t="s">
        <v>969</v>
      </c>
      <c r="B88" t="s">
        <v>360</v>
      </c>
      <c r="C88">
        <v>108</v>
      </c>
      <c r="D88">
        <v>112039</v>
      </c>
      <c r="E88" s="164"/>
      <c r="F88" s="164"/>
      <c r="H88" t="s">
        <v>933</v>
      </c>
    </row>
    <row r="89" spans="1:8" ht="15" x14ac:dyDescent="0.2">
      <c r="A89" t="s">
        <v>814</v>
      </c>
      <c r="B89" t="s">
        <v>1061</v>
      </c>
      <c r="C89">
        <v>429</v>
      </c>
      <c r="D89">
        <v>113283</v>
      </c>
      <c r="E89" s="164"/>
      <c r="F89" s="164"/>
      <c r="H89" t="s">
        <v>1015</v>
      </c>
    </row>
    <row r="90" spans="1:8" ht="15" x14ac:dyDescent="0.2">
      <c r="A90" t="s">
        <v>814</v>
      </c>
      <c r="B90" t="s">
        <v>322</v>
      </c>
      <c r="C90">
        <v>435</v>
      </c>
      <c r="D90">
        <v>113299</v>
      </c>
      <c r="E90" s="164"/>
      <c r="F90" s="164"/>
      <c r="H90" t="s">
        <v>799</v>
      </c>
    </row>
    <row r="91" spans="1:8" ht="15" x14ac:dyDescent="0.2">
      <c r="A91" t="s">
        <v>814</v>
      </c>
      <c r="B91" t="s">
        <v>317</v>
      </c>
      <c r="C91">
        <v>430</v>
      </c>
      <c r="D91">
        <v>113310</v>
      </c>
      <c r="E91" s="164"/>
      <c r="F91" s="164"/>
      <c r="H91" t="s">
        <v>813</v>
      </c>
    </row>
    <row r="92" spans="1:8" ht="15" x14ac:dyDescent="0.2">
      <c r="A92" t="s">
        <v>814</v>
      </c>
      <c r="B92" t="s">
        <v>318</v>
      </c>
      <c r="C92">
        <v>431</v>
      </c>
      <c r="D92">
        <v>113321</v>
      </c>
      <c r="E92" s="164"/>
      <c r="F92" s="164"/>
      <c r="H92" t="s">
        <v>956</v>
      </c>
    </row>
    <row r="93" spans="1:8" ht="15" x14ac:dyDescent="0.2">
      <c r="A93" t="s">
        <v>814</v>
      </c>
      <c r="B93" t="s">
        <v>319</v>
      </c>
      <c r="C93">
        <v>432</v>
      </c>
      <c r="D93">
        <v>113347</v>
      </c>
      <c r="E93" s="164"/>
      <c r="F93" s="164"/>
      <c r="H93" t="s">
        <v>931</v>
      </c>
    </row>
    <row r="94" spans="1:8" ht="15" x14ac:dyDescent="0.2">
      <c r="A94" t="s">
        <v>814</v>
      </c>
      <c r="B94" t="s">
        <v>320</v>
      </c>
      <c r="C94">
        <v>433</v>
      </c>
      <c r="D94">
        <v>113335</v>
      </c>
      <c r="E94" s="164"/>
      <c r="F94" s="164"/>
      <c r="H94" t="s">
        <v>802</v>
      </c>
    </row>
    <row r="95" spans="1:8" ht="15" x14ac:dyDescent="0.2">
      <c r="A95" t="s">
        <v>814</v>
      </c>
      <c r="B95" t="s">
        <v>321</v>
      </c>
      <c r="C95">
        <v>434</v>
      </c>
      <c r="D95">
        <v>113358</v>
      </c>
      <c r="E95" s="164"/>
      <c r="F95" s="164"/>
      <c r="H95" t="s">
        <v>1009</v>
      </c>
    </row>
    <row r="96" spans="1:8" ht="15" x14ac:dyDescent="0.2">
      <c r="A96" t="s">
        <v>1023</v>
      </c>
      <c r="B96" t="s">
        <v>131</v>
      </c>
      <c r="C96">
        <v>81</v>
      </c>
      <c r="D96">
        <v>116248</v>
      </c>
      <c r="E96" s="164"/>
      <c r="F96" s="164"/>
      <c r="H96" t="s">
        <v>930</v>
      </c>
    </row>
    <row r="97" spans="1:8" ht="15" x14ac:dyDescent="0.2">
      <c r="A97" t="s">
        <v>918</v>
      </c>
      <c r="B97" t="s">
        <v>410</v>
      </c>
      <c r="C97">
        <v>469</v>
      </c>
      <c r="D97">
        <v>111045</v>
      </c>
      <c r="E97" s="164"/>
      <c r="F97" s="164"/>
      <c r="H97" t="s">
        <v>871</v>
      </c>
    </row>
    <row r="98" spans="1:8" ht="15" x14ac:dyDescent="0.2">
      <c r="A98" t="s">
        <v>827</v>
      </c>
      <c r="B98" t="s">
        <v>379</v>
      </c>
      <c r="C98">
        <v>143</v>
      </c>
      <c r="D98">
        <v>111070</v>
      </c>
      <c r="E98" s="164"/>
      <c r="F98" s="164"/>
      <c r="H98" t="s">
        <v>964</v>
      </c>
    </row>
    <row r="99" spans="1:8" ht="15" x14ac:dyDescent="0.2">
      <c r="A99" t="s">
        <v>827</v>
      </c>
      <c r="B99" t="s">
        <v>380</v>
      </c>
      <c r="C99">
        <v>144</v>
      </c>
      <c r="D99">
        <v>111057</v>
      </c>
      <c r="E99" s="164"/>
      <c r="F99" s="164"/>
      <c r="H99" t="s">
        <v>909</v>
      </c>
    </row>
    <row r="100" spans="1:8" ht="15" x14ac:dyDescent="0.2">
      <c r="A100" t="s">
        <v>974</v>
      </c>
      <c r="B100" t="s">
        <v>378</v>
      </c>
      <c r="C100">
        <v>32</v>
      </c>
      <c r="D100">
        <v>110977</v>
      </c>
      <c r="E100" s="164"/>
      <c r="F100" s="164"/>
      <c r="H100" t="s">
        <v>993</v>
      </c>
    </row>
    <row r="101" spans="1:8" ht="15" x14ac:dyDescent="0.2">
      <c r="A101" t="s">
        <v>974</v>
      </c>
      <c r="B101" t="s">
        <v>377</v>
      </c>
      <c r="C101">
        <v>31</v>
      </c>
      <c r="D101">
        <v>111082</v>
      </c>
      <c r="E101" s="164"/>
      <c r="F101" s="164"/>
      <c r="H101" t="s">
        <v>995</v>
      </c>
    </row>
    <row r="102" spans="1:8" ht="15" x14ac:dyDescent="0.2">
      <c r="A102" t="s">
        <v>1012</v>
      </c>
      <c r="B102" t="s">
        <v>405</v>
      </c>
      <c r="C102">
        <v>370</v>
      </c>
      <c r="D102">
        <v>111093</v>
      </c>
      <c r="E102" s="164"/>
      <c r="F102" s="164"/>
      <c r="H102" t="s">
        <v>836</v>
      </c>
    </row>
    <row r="103" spans="1:8" ht="15" x14ac:dyDescent="0.2">
      <c r="A103" t="s">
        <v>832</v>
      </c>
      <c r="B103" t="s">
        <v>407</v>
      </c>
      <c r="C103">
        <v>381</v>
      </c>
      <c r="D103">
        <v>110988</v>
      </c>
      <c r="E103" s="164"/>
      <c r="F103" s="164"/>
      <c r="H103" t="s">
        <v>992</v>
      </c>
    </row>
    <row r="104" spans="1:8" ht="15" x14ac:dyDescent="0.2">
      <c r="A104" t="s">
        <v>916</v>
      </c>
      <c r="B104" t="s">
        <v>92</v>
      </c>
      <c r="C104">
        <v>463</v>
      </c>
      <c r="D104">
        <v>117442</v>
      </c>
      <c r="E104" s="164"/>
      <c r="F104" s="164"/>
      <c r="H104" t="s">
        <v>891</v>
      </c>
    </row>
    <row r="105" spans="1:8" ht="15" x14ac:dyDescent="0.2">
      <c r="A105" t="s">
        <v>1005</v>
      </c>
      <c r="B105" t="s">
        <v>99</v>
      </c>
      <c r="C105">
        <v>103</v>
      </c>
      <c r="D105">
        <v>117133</v>
      </c>
      <c r="E105" s="164"/>
      <c r="F105" s="164"/>
      <c r="H105" t="s">
        <v>1008</v>
      </c>
    </row>
    <row r="106" spans="1:8" ht="15" x14ac:dyDescent="0.2">
      <c r="A106" t="s">
        <v>970</v>
      </c>
      <c r="B106" t="s">
        <v>116</v>
      </c>
      <c r="C106">
        <v>507</v>
      </c>
      <c r="D106">
        <v>117118</v>
      </c>
      <c r="E106" s="164"/>
      <c r="F106" s="164"/>
      <c r="H106" t="s">
        <v>828</v>
      </c>
    </row>
    <row r="107" spans="1:8" ht="15" x14ac:dyDescent="0.2">
      <c r="A107" t="s">
        <v>897</v>
      </c>
      <c r="B107" t="s">
        <v>357</v>
      </c>
      <c r="C107">
        <v>65</v>
      </c>
      <c r="D107">
        <v>112056</v>
      </c>
      <c r="E107" s="164"/>
      <c r="F107" s="164"/>
      <c r="H107" t="s">
        <v>983</v>
      </c>
    </row>
    <row r="108" spans="1:8" ht="15" x14ac:dyDescent="0.2">
      <c r="A108" t="s">
        <v>839</v>
      </c>
      <c r="B108" t="s">
        <v>375</v>
      </c>
      <c r="C108">
        <v>454</v>
      </c>
      <c r="D108">
        <v>112341</v>
      </c>
      <c r="E108" s="164"/>
      <c r="F108" s="164"/>
      <c r="H108" t="s">
        <v>867</v>
      </c>
    </row>
    <row r="109" spans="1:8" ht="15" x14ac:dyDescent="0.2">
      <c r="A109" t="s">
        <v>839</v>
      </c>
      <c r="B109" t="s">
        <v>374</v>
      </c>
      <c r="C109">
        <v>453</v>
      </c>
      <c r="D109">
        <v>112069</v>
      </c>
      <c r="E109" s="164"/>
      <c r="F109" s="164"/>
      <c r="H109" t="s">
        <v>1032</v>
      </c>
    </row>
    <row r="110" spans="1:8" ht="15" x14ac:dyDescent="0.2">
      <c r="A110" t="s">
        <v>844</v>
      </c>
      <c r="B110" t="s">
        <v>267</v>
      </c>
      <c r="C110">
        <v>117</v>
      </c>
      <c r="D110">
        <v>113381</v>
      </c>
      <c r="E110" s="164"/>
      <c r="F110" s="164"/>
      <c r="H110" t="s">
        <v>996</v>
      </c>
    </row>
    <row r="111" spans="1:8" ht="15" x14ac:dyDescent="0.2">
      <c r="A111" t="s">
        <v>844</v>
      </c>
      <c r="B111" t="s">
        <v>268</v>
      </c>
      <c r="C111">
        <v>120</v>
      </c>
      <c r="D111">
        <v>113728</v>
      </c>
      <c r="E111" s="164"/>
      <c r="F111" s="164"/>
      <c r="H111" s="169" t="s">
        <v>825</v>
      </c>
    </row>
    <row r="112" spans="1:8" ht="15" x14ac:dyDescent="0.2">
      <c r="A112" t="s">
        <v>944</v>
      </c>
      <c r="B112" t="s">
        <v>271</v>
      </c>
      <c r="C112">
        <v>486</v>
      </c>
      <c r="D112">
        <v>113392</v>
      </c>
      <c r="E112" s="164"/>
      <c r="F112" s="164"/>
      <c r="H112" t="s">
        <v>858</v>
      </c>
    </row>
    <row r="113" spans="1:8" ht="15" x14ac:dyDescent="0.2">
      <c r="A113" t="s">
        <v>852</v>
      </c>
      <c r="B113" t="s">
        <v>294</v>
      </c>
      <c r="C113">
        <v>347</v>
      </c>
      <c r="D113">
        <v>112725</v>
      </c>
      <c r="E113" s="164"/>
      <c r="F113" s="164"/>
      <c r="H113" t="s">
        <v>962</v>
      </c>
    </row>
    <row r="114" spans="1:8" ht="15" x14ac:dyDescent="0.2">
      <c r="A114" t="s">
        <v>954</v>
      </c>
      <c r="B114" t="s">
        <v>143</v>
      </c>
      <c r="C114">
        <v>369</v>
      </c>
      <c r="D114">
        <v>116262</v>
      </c>
      <c r="E114" s="164"/>
      <c r="F114" s="164"/>
      <c r="H114" t="s">
        <v>1002</v>
      </c>
    </row>
    <row r="115" spans="1:8" ht="15" x14ac:dyDescent="0.2">
      <c r="A115" t="s">
        <v>835</v>
      </c>
      <c r="B115" t="s">
        <v>329</v>
      </c>
      <c r="C115">
        <v>424</v>
      </c>
      <c r="D115">
        <v>112085</v>
      </c>
      <c r="E115" s="164"/>
      <c r="F115" s="164"/>
      <c r="H115" t="s">
        <v>979</v>
      </c>
    </row>
    <row r="116" spans="1:8" ht="15" x14ac:dyDescent="0.2">
      <c r="A116" t="s">
        <v>835</v>
      </c>
      <c r="B116" t="s">
        <v>330</v>
      </c>
      <c r="C116">
        <v>425</v>
      </c>
      <c r="D116">
        <v>112433</v>
      </c>
      <c r="E116" s="164"/>
      <c r="F116" s="164"/>
      <c r="H116" t="s">
        <v>869</v>
      </c>
    </row>
    <row r="117" spans="1:8" ht="15" x14ac:dyDescent="0.2">
      <c r="A117" t="s">
        <v>846</v>
      </c>
      <c r="B117" t="s">
        <v>100</v>
      </c>
      <c r="C117">
        <v>123</v>
      </c>
      <c r="D117">
        <v>117143</v>
      </c>
      <c r="E117" s="164"/>
      <c r="F117" s="164"/>
      <c r="H117" t="s">
        <v>973</v>
      </c>
    </row>
    <row r="118" spans="1:8" ht="15" x14ac:dyDescent="0.2">
      <c r="A118" t="s">
        <v>846</v>
      </c>
      <c r="B118" t="s">
        <v>104</v>
      </c>
      <c r="C118">
        <v>188</v>
      </c>
      <c r="D118">
        <v>117264</v>
      </c>
      <c r="E118" s="164"/>
      <c r="F118" s="164"/>
      <c r="H118" t="s">
        <v>1011</v>
      </c>
    </row>
    <row r="119" spans="1:8" ht="15" x14ac:dyDescent="0.2">
      <c r="A119" t="s">
        <v>890</v>
      </c>
      <c r="B119" t="s">
        <v>314</v>
      </c>
      <c r="C119">
        <v>389</v>
      </c>
      <c r="D119">
        <v>113407</v>
      </c>
      <c r="E119" s="164"/>
      <c r="F119" s="164"/>
      <c r="H119" t="s">
        <v>864</v>
      </c>
    </row>
    <row r="120" spans="1:8" ht="15" x14ac:dyDescent="0.2">
      <c r="A120" t="s">
        <v>920</v>
      </c>
      <c r="B120" t="s">
        <v>392</v>
      </c>
      <c r="C120">
        <v>567</v>
      </c>
      <c r="D120">
        <v>112099</v>
      </c>
      <c r="E120" s="164"/>
      <c r="F120" s="164"/>
      <c r="H120" t="s">
        <v>1025</v>
      </c>
    </row>
    <row r="121" spans="1:8" ht="15" x14ac:dyDescent="0.2">
      <c r="A121" t="s">
        <v>920</v>
      </c>
      <c r="B121" t="s">
        <v>327</v>
      </c>
      <c r="C121">
        <v>252</v>
      </c>
      <c r="D121">
        <v>112114</v>
      </c>
      <c r="E121" s="164"/>
      <c r="F121" s="164"/>
      <c r="H121" t="s">
        <v>868</v>
      </c>
    </row>
    <row r="122" spans="1:8" ht="15" x14ac:dyDescent="0.2">
      <c r="A122" t="s">
        <v>932</v>
      </c>
      <c r="B122" t="s">
        <v>150</v>
      </c>
      <c r="C122">
        <v>415</v>
      </c>
      <c r="D122">
        <v>116275</v>
      </c>
      <c r="E122" s="164"/>
      <c r="F122" s="164"/>
      <c r="H122" t="s">
        <v>921</v>
      </c>
    </row>
    <row r="123" spans="1:8" ht="15" x14ac:dyDescent="0.2">
      <c r="A123" t="s">
        <v>889</v>
      </c>
      <c r="B123" t="s">
        <v>253</v>
      </c>
      <c r="C123">
        <v>237</v>
      </c>
      <c r="D123">
        <v>114622</v>
      </c>
      <c r="E123" s="164"/>
      <c r="F123" s="164"/>
      <c r="H123" t="s">
        <v>982</v>
      </c>
    </row>
    <row r="124" spans="1:8" ht="15" x14ac:dyDescent="0.2">
      <c r="A124" t="s">
        <v>949</v>
      </c>
      <c r="B124" t="s">
        <v>328</v>
      </c>
      <c r="C124">
        <v>322</v>
      </c>
      <c r="D124">
        <v>112130</v>
      </c>
      <c r="E124" s="164"/>
      <c r="F124" s="164"/>
      <c r="H124" t="s">
        <v>1024</v>
      </c>
    </row>
    <row r="125" spans="1:8" ht="15" x14ac:dyDescent="0.2">
      <c r="A125" t="s">
        <v>968</v>
      </c>
      <c r="B125" t="s">
        <v>135</v>
      </c>
      <c r="C125">
        <v>218</v>
      </c>
      <c r="D125">
        <v>116285</v>
      </c>
      <c r="E125" s="164"/>
      <c r="F125" s="164"/>
      <c r="H125" t="s">
        <v>887</v>
      </c>
    </row>
    <row r="126" spans="1:8" ht="15" x14ac:dyDescent="0.2">
      <c r="A126" t="s">
        <v>959</v>
      </c>
      <c r="B126" t="s">
        <v>248</v>
      </c>
      <c r="C126">
        <v>79</v>
      </c>
      <c r="D126">
        <v>114634</v>
      </c>
      <c r="E126" s="164"/>
      <c r="F126" s="164"/>
      <c r="H126" t="s">
        <v>1022</v>
      </c>
    </row>
    <row r="127" spans="1:8" ht="15" x14ac:dyDescent="0.2">
      <c r="A127" t="s">
        <v>986</v>
      </c>
      <c r="B127" t="s">
        <v>249</v>
      </c>
      <c r="C127">
        <v>113</v>
      </c>
      <c r="D127">
        <v>114659</v>
      </c>
      <c r="E127" s="164"/>
      <c r="F127" s="164"/>
      <c r="H127" t="s">
        <v>837</v>
      </c>
    </row>
    <row r="128" spans="1:8" ht="15" x14ac:dyDescent="0.2">
      <c r="A128" t="s">
        <v>914</v>
      </c>
      <c r="B128" t="s">
        <v>214</v>
      </c>
      <c r="C128">
        <v>412</v>
      </c>
      <c r="D128">
        <v>114674</v>
      </c>
      <c r="E128" s="164"/>
      <c r="F128" s="164"/>
      <c r="H128" t="s">
        <v>934</v>
      </c>
    </row>
    <row r="129" spans="1:8" ht="15" x14ac:dyDescent="0.2">
      <c r="A129" t="s">
        <v>892</v>
      </c>
      <c r="B129" t="s">
        <v>124</v>
      </c>
      <c r="C129">
        <v>600</v>
      </c>
      <c r="D129">
        <v>117154</v>
      </c>
      <c r="E129" s="164"/>
      <c r="F129" s="164"/>
      <c r="H129" t="s">
        <v>862</v>
      </c>
    </row>
    <row r="130" spans="1:8" ht="15" x14ac:dyDescent="0.2">
      <c r="A130" s="169" t="s">
        <v>892</v>
      </c>
      <c r="B130" t="s">
        <v>744</v>
      </c>
      <c r="C130">
        <v>87</v>
      </c>
      <c r="D130">
        <v>117167</v>
      </c>
      <c r="E130" s="164"/>
      <c r="F130" s="164"/>
      <c r="H130" t="s">
        <v>966</v>
      </c>
    </row>
    <row r="131" spans="1:8" ht="15" x14ac:dyDescent="0.2">
      <c r="A131" t="s">
        <v>892</v>
      </c>
      <c r="B131" t="s">
        <v>97</v>
      </c>
      <c r="C131">
        <v>82</v>
      </c>
      <c r="D131">
        <v>117186</v>
      </c>
      <c r="E131" s="164"/>
      <c r="F131" s="164"/>
      <c r="H131" t="s">
        <v>812</v>
      </c>
    </row>
    <row r="132" spans="1:8" ht="15" x14ac:dyDescent="0.2">
      <c r="A132" t="s">
        <v>892</v>
      </c>
      <c r="B132" t="s">
        <v>98</v>
      </c>
      <c r="C132">
        <v>83</v>
      </c>
      <c r="D132">
        <v>117201</v>
      </c>
      <c r="E132" s="164"/>
      <c r="F132" s="164"/>
      <c r="H132" t="s">
        <v>817</v>
      </c>
    </row>
    <row r="133" spans="1:8" ht="15" x14ac:dyDescent="0.2">
      <c r="A133" t="s">
        <v>833</v>
      </c>
      <c r="B133" t="s">
        <v>337</v>
      </c>
      <c r="C133">
        <v>595</v>
      </c>
      <c r="D133">
        <v>112148</v>
      </c>
      <c r="E133" s="164"/>
      <c r="F133" s="164"/>
      <c r="H133" t="s">
        <v>957</v>
      </c>
    </row>
    <row r="134" spans="1:8" ht="15" x14ac:dyDescent="0.2">
      <c r="A134" t="s">
        <v>1000</v>
      </c>
      <c r="B134" t="s">
        <v>169</v>
      </c>
      <c r="C134">
        <v>206</v>
      </c>
      <c r="D134">
        <v>114687</v>
      </c>
      <c r="E134" s="164"/>
      <c r="F134" s="164"/>
      <c r="H134" t="s">
        <v>951</v>
      </c>
    </row>
    <row r="135" spans="1:8" ht="15" x14ac:dyDescent="0.2">
      <c r="A135" t="s">
        <v>1037</v>
      </c>
      <c r="B135" t="s">
        <v>272</v>
      </c>
      <c r="C135">
        <v>3</v>
      </c>
      <c r="D135">
        <v>112737</v>
      </c>
      <c r="E135" s="164"/>
      <c r="F135" s="164"/>
      <c r="H135" t="s">
        <v>885</v>
      </c>
    </row>
    <row r="136" spans="1:8" ht="15" x14ac:dyDescent="0.2">
      <c r="A136" t="s">
        <v>849</v>
      </c>
      <c r="B136" t="s">
        <v>398</v>
      </c>
      <c r="C136">
        <v>174</v>
      </c>
      <c r="D136">
        <v>111018</v>
      </c>
      <c r="E136" s="164"/>
      <c r="F136" s="164"/>
      <c r="H136" t="s">
        <v>922</v>
      </c>
    </row>
    <row r="137" spans="1:8" ht="15" x14ac:dyDescent="0.2">
      <c r="A137" t="s">
        <v>937</v>
      </c>
      <c r="B137" t="s">
        <v>74</v>
      </c>
      <c r="C137">
        <v>110</v>
      </c>
      <c r="D137">
        <v>117457</v>
      </c>
      <c r="E137" s="164"/>
      <c r="F137" s="164"/>
      <c r="H137" t="s">
        <v>853</v>
      </c>
    </row>
    <row r="138" spans="1:8" ht="15" x14ac:dyDescent="0.2">
      <c r="A138" t="s">
        <v>928</v>
      </c>
      <c r="B138" t="s">
        <v>356</v>
      </c>
      <c r="C138">
        <v>37</v>
      </c>
      <c r="D138">
        <v>112160</v>
      </c>
      <c r="E138" s="164"/>
      <c r="F138" s="164"/>
      <c r="H138" t="s">
        <v>977</v>
      </c>
    </row>
    <row r="139" spans="1:8" ht="15" x14ac:dyDescent="0.2">
      <c r="A139" t="s">
        <v>859</v>
      </c>
      <c r="B139" t="s">
        <v>727</v>
      </c>
      <c r="C139">
        <v>543</v>
      </c>
      <c r="D139">
        <v>114719</v>
      </c>
      <c r="E139" s="164"/>
      <c r="F139" s="164"/>
      <c r="H139" t="s">
        <v>856</v>
      </c>
    </row>
    <row r="140" spans="1:8" ht="15" x14ac:dyDescent="0.2">
      <c r="A140" t="s">
        <v>943</v>
      </c>
      <c r="B140" t="s">
        <v>110</v>
      </c>
      <c r="C140">
        <v>348</v>
      </c>
      <c r="D140">
        <v>116927</v>
      </c>
      <c r="E140" s="164"/>
      <c r="F140" s="164"/>
      <c r="H140" t="s">
        <v>924</v>
      </c>
    </row>
    <row r="141" spans="1:8" ht="15" x14ac:dyDescent="0.2">
      <c r="A141" t="s">
        <v>1027</v>
      </c>
      <c r="B141" t="s">
        <v>76</v>
      </c>
      <c r="C141">
        <v>137</v>
      </c>
      <c r="D141">
        <v>117477</v>
      </c>
      <c r="E141" s="164"/>
      <c r="F141" s="164"/>
      <c r="H141" t="s">
        <v>908</v>
      </c>
    </row>
    <row r="142" spans="1:8" ht="15" x14ac:dyDescent="0.2">
      <c r="A142" t="s">
        <v>1019</v>
      </c>
      <c r="B142" t="s">
        <v>159</v>
      </c>
      <c r="C142">
        <v>22</v>
      </c>
      <c r="D142">
        <v>114742</v>
      </c>
      <c r="E142" s="164"/>
      <c r="F142" s="164"/>
      <c r="H142" t="s">
        <v>838</v>
      </c>
    </row>
    <row r="143" spans="1:8" ht="15" x14ac:dyDescent="0.2">
      <c r="A143" t="s">
        <v>935</v>
      </c>
      <c r="B143" t="s">
        <v>71</v>
      </c>
      <c r="C143">
        <v>24</v>
      </c>
      <c r="D143">
        <v>117493</v>
      </c>
      <c r="E143" s="164"/>
      <c r="F143" s="164"/>
      <c r="H143" t="s">
        <v>926</v>
      </c>
    </row>
    <row r="144" spans="1:8" ht="15" x14ac:dyDescent="0.2">
      <c r="A144" t="s">
        <v>976</v>
      </c>
      <c r="B144" t="s">
        <v>149</v>
      </c>
      <c r="C144">
        <v>408</v>
      </c>
      <c r="D144">
        <v>116298</v>
      </c>
      <c r="E144" s="164"/>
      <c r="F144" s="164"/>
      <c r="H144" t="s">
        <v>866</v>
      </c>
    </row>
    <row r="145" spans="1:8" ht="15" x14ac:dyDescent="0.2">
      <c r="A145" t="s">
        <v>917</v>
      </c>
      <c r="B145" t="s">
        <v>70</v>
      </c>
      <c r="C145">
        <v>20</v>
      </c>
      <c r="D145">
        <v>117507</v>
      </c>
      <c r="E145" s="164"/>
      <c r="F145" s="164"/>
      <c r="H145" t="s">
        <v>994</v>
      </c>
    </row>
    <row r="146" spans="1:8" ht="15" x14ac:dyDescent="0.2">
      <c r="A146" t="s">
        <v>1020</v>
      </c>
      <c r="B146" t="s">
        <v>305</v>
      </c>
      <c r="C146">
        <v>71</v>
      </c>
      <c r="D146">
        <v>113417</v>
      </c>
      <c r="E146" s="164"/>
      <c r="F146" s="164"/>
      <c r="H146" t="s">
        <v>1030</v>
      </c>
    </row>
    <row r="147" spans="1:8" ht="15" x14ac:dyDescent="0.2">
      <c r="A147" t="s">
        <v>1007</v>
      </c>
      <c r="B147" t="s">
        <v>125</v>
      </c>
      <c r="C147">
        <v>6</v>
      </c>
      <c r="D147">
        <v>117521</v>
      </c>
      <c r="E147" s="164"/>
      <c r="F147" s="164"/>
      <c r="H147" t="s">
        <v>855</v>
      </c>
    </row>
    <row r="148" spans="1:8" ht="15" x14ac:dyDescent="0.2">
      <c r="A148" t="s">
        <v>1004</v>
      </c>
      <c r="B148" t="s">
        <v>211</v>
      </c>
      <c r="C148">
        <v>321</v>
      </c>
      <c r="D148">
        <v>114765</v>
      </c>
      <c r="E148" s="164"/>
      <c r="F148" s="164"/>
      <c r="H148" t="s">
        <v>879</v>
      </c>
    </row>
    <row r="149" spans="1:8" ht="15" x14ac:dyDescent="0.2">
      <c r="A149" t="s">
        <v>903</v>
      </c>
      <c r="B149" t="s">
        <v>152</v>
      </c>
      <c r="C149">
        <v>468</v>
      </c>
      <c r="D149">
        <v>116311</v>
      </c>
      <c r="E149" s="164"/>
      <c r="F149" s="164"/>
      <c r="H149" t="s">
        <v>819</v>
      </c>
    </row>
    <row r="150" spans="1:8" ht="15" x14ac:dyDescent="0.2">
      <c r="A150" t="s">
        <v>942</v>
      </c>
      <c r="B150" t="s">
        <v>137</v>
      </c>
      <c r="C150">
        <v>345</v>
      </c>
      <c r="D150">
        <v>116326</v>
      </c>
      <c r="E150" s="164"/>
      <c r="F150" s="164"/>
      <c r="H150" t="s">
        <v>1017</v>
      </c>
    </row>
    <row r="151" spans="1:8" ht="15" x14ac:dyDescent="0.2">
      <c r="A151" t="s">
        <v>942</v>
      </c>
      <c r="B151" t="s">
        <v>1068</v>
      </c>
      <c r="C151">
        <v>610</v>
      </c>
      <c r="D151">
        <v>126082</v>
      </c>
      <c r="E151" s="164"/>
      <c r="F151" s="164"/>
      <c r="H151" t="s">
        <v>870</v>
      </c>
    </row>
    <row r="152" spans="1:8" ht="15" x14ac:dyDescent="0.2">
      <c r="A152" t="s">
        <v>942</v>
      </c>
      <c r="B152" t="s">
        <v>138</v>
      </c>
      <c r="C152">
        <v>346</v>
      </c>
      <c r="D152">
        <v>116345</v>
      </c>
      <c r="E152" s="164"/>
      <c r="F152" s="164"/>
      <c r="H152" t="s">
        <v>961</v>
      </c>
    </row>
    <row r="153" spans="1:8" ht="15" x14ac:dyDescent="0.2">
      <c r="A153" t="s">
        <v>840</v>
      </c>
      <c r="B153" t="s">
        <v>284</v>
      </c>
      <c r="C153">
        <v>214</v>
      </c>
      <c r="D153">
        <v>113085</v>
      </c>
      <c r="E153" s="164"/>
      <c r="F153" s="164"/>
      <c r="H153" t="s">
        <v>999</v>
      </c>
    </row>
    <row r="154" spans="1:8" ht="15" x14ac:dyDescent="0.2">
      <c r="A154" t="s">
        <v>902</v>
      </c>
      <c r="B154" t="s">
        <v>312</v>
      </c>
      <c r="C154">
        <v>281</v>
      </c>
      <c r="D154">
        <v>113434</v>
      </c>
      <c r="E154" s="164"/>
      <c r="F154" s="164"/>
      <c r="H154" t="s">
        <v>1034</v>
      </c>
    </row>
    <row r="155" spans="1:8" ht="15" x14ac:dyDescent="0.2">
      <c r="A155" t="s">
        <v>905</v>
      </c>
      <c r="B155" t="s">
        <v>207</v>
      </c>
      <c r="C155">
        <v>238</v>
      </c>
      <c r="D155">
        <v>114755</v>
      </c>
      <c r="E155" s="164"/>
      <c r="F155" s="164"/>
      <c r="H155" t="s">
        <v>796</v>
      </c>
    </row>
    <row r="156" spans="1:8" ht="15" x14ac:dyDescent="0.2">
      <c r="A156" t="s">
        <v>823</v>
      </c>
      <c r="B156" t="s">
        <v>1108</v>
      </c>
      <c r="C156">
        <v>58</v>
      </c>
      <c r="D156">
        <v>112419</v>
      </c>
      <c r="E156" s="164"/>
      <c r="F156" s="164"/>
      <c r="H156" t="s">
        <v>872</v>
      </c>
    </row>
    <row r="157" spans="1:8" ht="15" x14ac:dyDescent="0.2">
      <c r="A157" t="s">
        <v>822</v>
      </c>
      <c r="B157" t="s">
        <v>286</v>
      </c>
      <c r="C157">
        <v>247</v>
      </c>
      <c r="D157">
        <v>113108</v>
      </c>
      <c r="E157" s="164"/>
      <c r="F157" s="164"/>
      <c r="H157" t="s">
        <v>865</v>
      </c>
    </row>
    <row r="158" spans="1:8" ht="15" x14ac:dyDescent="0.2">
      <c r="A158" t="s">
        <v>822</v>
      </c>
      <c r="B158" t="s">
        <v>293</v>
      </c>
      <c r="C158">
        <v>303</v>
      </c>
      <c r="D158">
        <v>112751</v>
      </c>
      <c r="E158" s="164"/>
      <c r="F158" s="164"/>
      <c r="H158" t="s">
        <v>990</v>
      </c>
    </row>
    <row r="159" spans="1:8" ht="15" x14ac:dyDescent="0.2">
      <c r="A159" t="s">
        <v>793</v>
      </c>
      <c r="B159" t="s">
        <v>780</v>
      </c>
      <c r="C159">
        <v>592</v>
      </c>
      <c r="D159">
        <v>116441</v>
      </c>
      <c r="E159" s="164"/>
      <c r="F159" s="164"/>
      <c r="H159" t="s">
        <v>863</v>
      </c>
    </row>
    <row r="160" spans="1:8" ht="15" x14ac:dyDescent="0.2">
      <c r="A160" t="s">
        <v>793</v>
      </c>
      <c r="B160" t="s">
        <v>1113</v>
      </c>
      <c r="C160">
        <v>233</v>
      </c>
      <c r="D160">
        <v>116474</v>
      </c>
      <c r="E160" s="164"/>
      <c r="F160" s="164"/>
      <c r="H160" t="s">
        <v>1013</v>
      </c>
    </row>
    <row r="161" spans="1:8" ht="15" x14ac:dyDescent="0.2">
      <c r="A161" t="s">
        <v>793</v>
      </c>
      <c r="B161" t="s">
        <v>1114</v>
      </c>
      <c r="C161">
        <v>235</v>
      </c>
      <c r="D161">
        <v>116458</v>
      </c>
      <c r="E161" s="164"/>
      <c r="F161" s="164"/>
      <c r="H161" t="s">
        <v>848</v>
      </c>
    </row>
    <row r="162" spans="1:8" ht="15" x14ac:dyDescent="0.2">
      <c r="A162" t="s">
        <v>793</v>
      </c>
      <c r="B162" t="s">
        <v>1115</v>
      </c>
      <c r="C162">
        <v>236</v>
      </c>
      <c r="D162">
        <v>116463</v>
      </c>
      <c r="E162" s="164"/>
      <c r="F162" s="164"/>
      <c r="H162" t="s">
        <v>900</v>
      </c>
    </row>
    <row r="163" spans="1:8" ht="15" x14ac:dyDescent="0.2">
      <c r="A163" t="s">
        <v>816</v>
      </c>
      <c r="B163" t="s">
        <v>1062</v>
      </c>
      <c r="C163">
        <v>591</v>
      </c>
      <c r="D163">
        <v>113454</v>
      </c>
      <c r="E163" s="164"/>
      <c r="F163" s="164"/>
      <c r="H163" t="s">
        <v>989</v>
      </c>
    </row>
    <row r="164" spans="1:8" ht="15" x14ac:dyDescent="0.2">
      <c r="A164" t="s">
        <v>816</v>
      </c>
      <c r="B164" t="s">
        <v>304</v>
      </c>
      <c r="C164">
        <v>43</v>
      </c>
      <c r="D164">
        <v>113472</v>
      </c>
      <c r="E164" s="164"/>
      <c r="F164" s="164"/>
      <c r="H164" t="s">
        <v>845</v>
      </c>
    </row>
    <row r="165" spans="1:8" ht="15" x14ac:dyDescent="0.2">
      <c r="A165" t="s">
        <v>815</v>
      </c>
      <c r="B165" t="s">
        <v>745</v>
      </c>
      <c r="C165">
        <v>597</v>
      </c>
      <c r="D165">
        <v>116364</v>
      </c>
      <c r="E165" s="164"/>
      <c r="F165" s="164"/>
      <c r="H165" t="s">
        <v>901</v>
      </c>
    </row>
    <row r="166" spans="1:8" ht="15" x14ac:dyDescent="0.2">
      <c r="A166" t="s">
        <v>815</v>
      </c>
      <c r="B166" t="s">
        <v>134</v>
      </c>
      <c r="C166">
        <v>129</v>
      </c>
      <c r="D166">
        <v>116381</v>
      </c>
      <c r="E166" s="164"/>
      <c r="F166" s="164"/>
      <c r="H166" t="s">
        <v>1040</v>
      </c>
    </row>
    <row r="167" spans="1:8" ht="15" x14ac:dyDescent="0.2">
      <c r="A167" t="s">
        <v>807</v>
      </c>
      <c r="B167" t="s">
        <v>751</v>
      </c>
      <c r="C167">
        <v>257</v>
      </c>
      <c r="D167">
        <v>112771</v>
      </c>
      <c r="E167" s="164"/>
      <c r="F167" s="164"/>
      <c r="H167" t="s">
        <v>955</v>
      </c>
    </row>
    <row r="168" spans="1:8" ht="15" x14ac:dyDescent="0.2">
      <c r="A168" t="s">
        <v>807</v>
      </c>
      <c r="B168" t="s">
        <v>287</v>
      </c>
      <c r="C168">
        <v>256</v>
      </c>
      <c r="D168">
        <v>112787</v>
      </c>
      <c r="E168" s="164"/>
      <c r="F168" s="164"/>
      <c r="H168" t="s">
        <v>1026</v>
      </c>
    </row>
    <row r="169" spans="1:8" ht="15" x14ac:dyDescent="0.2">
      <c r="A169" t="s">
        <v>933</v>
      </c>
      <c r="B169" t="s">
        <v>262</v>
      </c>
      <c r="C169">
        <v>497</v>
      </c>
      <c r="D169">
        <v>114775</v>
      </c>
      <c r="E169" s="164"/>
      <c r="F169" s="164"/>
      <c r="H169" t="s">
        <v>800</v>
      </c>
    </row>
    <row r="170" spans="1:8" ht="15" x14ac:dyDescent="0.2">
      <c r="A170" t="s">
        <v>1015</v>
      </c>
      <c r="B170" t="s">
        <v>127</v>
      </c>
      <c r="C170">
        <v>35</v>
      </c>
      <c r="D170">
        <v>117548</v>
      </c>
      <c r="E170" s="164"/>
      <c r="F170" s="164"/>
      <c r="H170" t="s">
        <v>940</v>
      </c>
    </row>
    <row r="171" spans="1:8" ht="15" x14ac:dyDescent="0.2">
      <c r="A171" t="s">
        <v>799</v>
      </c>
      <c r="B171" t="s">
        <v>791</v>
      </c>
      <c r="C171">
        <v>210</v>
      </c>
      <c r="D171">
        <v>112173</v>
      </c>
      <c r="E171" s="164"/>
      <c r="F171" s="164"/>
      <c r="H171" t="s">
        <v>803</v>
      </c>
    </row>
    <row r="172" spans="1:8" ht="15" x14ac:dyDescent="0.2">
      <c r="A172" t="s">
        <v>799</v>
      </c>
      <c r="B172" t="s">
        <v>326</v>
      </c>
      <c r="C172">
        <v>208</v>
      </c>
      <c r="D172">
        <v>112409</v>
      </c>
      <c r="E172" s="164"/>
      <c r="F172" s="164"/>
      <c r="H172" t="s">
        <v>801</v>
      </c>
    </row>
    <row r="173" spans="1:8" ht="15" x14ac:dyDescent="0.2">
      <c r="A173" t="s">
        <v>799</v>
      </c>
      <c r="B173" t="s">
        <v>325</v>
      </c>
      <c r="C173">
        <v>207</v>
      </c>
      <c r="D173">
        <v>112188</v>
      </c>
      <c r="E173" s="164"/>
      <c r="F173" s="164"/>
      <c r="H173" t="s">
        <v>972</v>
      </c>
    </row>
    <row r="174" spans="1:8" ht="15" x14ac:dyDescent="0.2">
      <c r="A174" t="s">
        <v>813</v>
      </c>
      <c r="B174" t="s">
        <v>77</v>
      </c>
      <c r="C174">
        <v>197</v>
      </c>
      <c r="D174">
        <v>117561</v>
      </c>
      <c r="E174" s="164"/>
      <c r="F174" s="164"/>
      <c r="H174" t="s">
        <v>1031</v>
      </c>
    </row>
    <row r="175" spans="1:8" ht="15" x14ac:dyDescent="0.2">
      <c r="A175" t="s">
        <v>813</v>
      </c>
      <c r="B175" t="s">
        <v>78</v>
      </c>
      <c r="C175">
        <v>199</v>
      </c>
      <c r="D175">
        <v>117586</v>
      </c>
      <c r="E175" s="164"/>
      <c r="F175" s="164"/>
      <c r="H175" t="s">
        <v>877</v>
      </c>
    </row>
    <row r="176" spans="1:8" ht="15" x14ac:dyDescent="0.2">
      <c r="A176" t="s">
        <v>956</v>
      </c>
      <c r="B176" t="s">
        <v>341</v>
      </c>
      <c r="C176">
        <v>45</v>
      </c>
      <c r="D176">
        <v>111720</v>
      </c>
      <c r="E176" s="164"/>
      <c r="F176" s="164"/>
      <c r="H176" t="s">
        <v>843</v>
      </c>
    </row>
    <row r="177" spans="1:8" ht="15" x14ac:dyDescent="0.2">
      <c r="A177" t="s">
        <v>931</v>
      </c>
      <c r="B177" t="s">
        <v>232</v>
      </c>
      <c r="C177">
        <v>194</v>
      </c>
      <c r="D177">
        <v>114783</v>
      </c>
      <c r="E177" s="164"/>
      <c r="F177" s="164"/>
      <c r="H177" t="s">
        <v>988</v>
      </c>
    </row>
    <row r="178" spans="1:8" ht="15" x14ac:dyDescent="0.2">
      <c r="A178" t="s">
        <v>931</v>
      </c>
      <c r="B178" t="s">
        <v>231</v>
      </c>
      <c r="C178">
        <v>193</v>
      </c>
      <c r="D178">
        <v>114800</v>
      </c>
      <c r="E178" s="164"/>
      <c r="F178" s="164"/>
      <c r="H178" t="s">
        <v>929</v>
      </c>
    </row>
    <row r="179" spans="1:8" ht="15" x14ac:dyDescent="0.2">
      <c r="A179" t="s">
        <v>802</v>
      </c>
      <c r="B179" t="s">
        <v>251</v>
      </c>
      <c r="C179">
        <v>153</v>
      </c>
      <c r="D179">
        <v>114822</v>
      </c>
      <c r="E179" s="164"/>
      <c r="F179" s="164"/>
      <c r="H179" t="s">
        <v>1016</v>
      </c>
    </row>
    <row r="180" spans="1:8" ht="15" x14ac:dyDescent="0.2">
      <c r="A180" t="s">
        <v>802</v>
      </c>
      <c r="B180" t="s">
        <v>250</v>
      </c>
      <c r="C180">
        <v>152</v>
      </c>
      <c r="D180">
        <v>114840</v>
      </c>
      <c r="E180" s="164"/>
      <c r="F180" s="164"/>
      <c r="H180" t="s">
        <v>1003</v>
      </c>
    </row>
    <row r="181" spans="1:8" ht="15" x14ac:dyDescent="0.2">
      <c r="A181" t="s">
        <v>1009</v>
      </c>
      <c r="B181" t="s">
        <v>762</v>
      </c>
      <c r="C181">
        <v>500</v>
      </c>
      <c r="D181">
        <v>112212</v>
      </c>
      <c r="E181" s="164"/>
      <c r="F181" s="164"/>
      <c r="H181" t="s">
        <v>1018</v>
      </c>
    </row>
    <row r="182" spans="1:8" ht="15" x14ac:dyDescent="0.2">
      <c r="A182" t="s">
        <v>930</v>
      </c>
      <c r="B182" t="s">
        <v>101</v>
      </c>
      <c r="C182">
        <v>167</v>
      </c>
      <c r="D182">
        <v>117218</v>
      </c>
      <c r="E182" s="164"/>
      <c r="F182" s="164"/>
      <c r="H182" t="s">
        <v>987</v>
      </c>
    </row>
    <row r="183" spans="1:8" ht="15" x14ac:dyDescent="0.2">
      <c r="A183" t="s">
        <v>871</v>
      </c>
      <c r="B183" t="s">
        <v>339</v>
      </c>
      <c r="C183">
        <v>18</v>
      </c>
      <c r="D183">
        <v>112224</v>
      </c>
      <c r="E183" s="164"/>
      <c r="F183" s="164"/>
      <c r="H183" t="s">
        <v>886</v>
      </c>
    </row>
    <row r="184" spans="1:8" ht="15" x14ac:dyDescent="0.2">
      <c r="A184" t="s">
        <v>964</v>
      </c>
      <c r="B184" t="s">
        <v>162</v>
      </c>
      <c r="C184">
        <v>111</v>
      </c>
      <c r="D184">
        <v>114858</v>
      </c>
      <c r="E184" s="164"/>
      <c r="F184" s="164"/>
      <c r="H184" t="s">
        <v>991</v>
      </c>
    </row>
    <row r="185" spans="1:8" ht="15" x14ac:dyDescent="0.2">
      <c r="A185" t="s">
        <v>909</v>
      </c>
      <c r="B185" t="s">
        <v>784</v>
      </c>
      <c r="C185">
        <v>115</v>
      </c>
      <c r="D185">
        <v>114887</v>
      </c>
      <c r="E185" s="164"/>
      <c r="F185" s="164"/>
      <c r="H185" t="s">
        <v>829</v>
      </c>
    </row>
    <row r="186" spans="1:8" ht="15" x14ac:dyDescent="0.2">
      <c r="A186" t="s">
        <v>993</v>
      </c>
      <c r="B186" t="s">
        <v>1102</v>
      </c>
      <c r="C186">
        <v>298</v>
      </c>
      <c r="D186">
        <v>113519</v>
      </c>
      <c r="E186" s="164"/>
      <c r="F186" s="164"/>
      <c r="H186" t="s">
        <v>952</v>
      </c>
    </row>
    <row r="187" spans="1:8" ht="15" x14ac:dyDescent="0.2">
      <c r="A187" t="s">
        <v>995</v>
      </c>
      <c r="B187" t="s">
        <v>174</v>
      </c>
      <c r="C187">
        <v>325</v>
      </c>
      <c r="D187">
        <v>114911</v>
      </c>
      <c r="E187" s="164"/>
      <c r="F187" s="164"/>
      <c r="H187" t="s">
        <v>824</v>
      </c>
    </row>
    <row r="188" spans="1:8" ht="15" x14ac:dyDescent="0.2">
      <c r="A188" t="s">
        <v>836</v>
      </c>
      <c r="B188" t="s">
        <v>790</v>
      </c>
      <c r="C188">
        <v>106</v>
      </c>
      <c r="D188">
        <v>113490</v>
      </c>
      <c r="E188" s="164"/>
      <c r="F188" s="164"/>
      <c r="H188" t="s">
        <v>984</v>
      </c>
    </row>
    <row r="189" spans="1:8" ht="15" x14ac:dyDescent="0.2">
      <c r="A189" s="169" t="s">
        <v>836</v>
      </c>
      <c r="B189" t="s">
        <v>308</v>
      </c>
      <c r="C189">
        <v>105</v>
      </c>
      <c r="D189">
        <v>113506</v>
      </c>
      <c r="E189" s="164"/>
      <c r="F189" s="164"/>
      <c r="H189" t="s">
        <v>808</v>
      </c>
    </row>
    <row r="190" spans="1:8" ht="15" x14ac:dyDescent="0.2">
      <c r="A190" t="s">
        <v>836</v>
      </c>
      <c r="B190" t="s">
        <v>307</v>
      </c>
      <c r="C190">
        <v>104</v>
      </c>
      <c r="D190">
        <v>113528</v>
      </c>
      <c r="E190" s="164"/>
      <c r="F190" s="164"/>
      <c r="H190" t="s">
        <v>1029</v>
      </c>
    </row>
    <row r="191" spans="1:8" ht="15" x14ac:dyDescent="0.2">
      <c r="A191" t="s">
        <v>992</v>
      </c>
      <c r="B191" t="s">
        <v>226</v>
      </c>
      <c r="C191">
        <v>140</v>
      </c>
      <c r="D191">
        <v>114923</v>
      </c>
      <c r="E191" s="164"/>
      <c r="F191" s="164"/>
      <c r="H191" t="s">
        <v>809</v>
      </c>
    </row>
    <row r="192" spans="1:8" ht="15" x14ac:dyDescent="0.2">
      <c r="A192" t="s">
        <v>891</v>
      </c>
      <c r="B192" t="s">
        <v>224</v>
      </c>
      <c r="C192">
        <v>582</v>
      </c>
      <c r="D192">
        <v>114977</v>
      </c>
      <c r="E192" s="164"/>
      <c r="F192" s="164"/>
      <c r="H192" t="s">
        <v>936</v>
      </c>
    </row>
    <row r="193" spans="1:8" ht="15" x14ac:dyDescent="0.2">
      <c r="A193" t="s">
        <v>891</v>
      </c>
      <c r="B193" t="s">
        <v>215</v>
      </c>
      <c r="C193">
        <v>460</v>
      </c>
      <c r="D193">
        <v>114997</v>
      </c>
      <c r="E193" s="164"/>
      <c r="F193" s="164"/>
      <c r="H193" t="s">
        <v>1033</v>
      </c>
    </row>
    <row r="194" spans="1:8" ht="15" x14ac:dyDescent="0.2">
      <c r="A194" t="s">
        <v>891</v>
      </c>
      <c r="B194" t="s">
        <v>216</v>
      </c>
      <c r="C194">
        <v>461</v>
      </c>
      <c r="D194">
        <v>115013</v>
      </c>
      <c r="E194" s="164"/>
      <c r="F194" s="164"/>
      <c r="H194" t="s">
        <v>834</v>
      </c>
    </row>
    <row r="195" spans="1:8" ht="15" x14ac:dyDescent="0.2">
      <c r="A195" t="s">
        <v>891</v>
      </c>
      <c r="B195" t="s">
        <v>219</v>
      </c>
      <c r="C195">
        <v>470</v>
      </c>
      <c r="D195">
        <v>115031</v>
      </c>
      <c r="E195" s="164"/>
      <c r="F195" s="164"/>
      <c r="H195" t="s">
        <v>881</v>
      </c>
    </row>
    <row r="196" spans="1:8" ht="15" x14ac:dyDescent="0.2">
      <c r="A196" t="s">
        <v>891</v>
      </c>
      <c r="B196" t="s">
        <v>218</v>
      </c>
      <c r="C196">
        <v>467</v>
      </c>
      <c r="D196">
        <v>115051</v>
      </c>
      <c r="E196" s="164"/>
      <c r="F196" s="164"/>
      <c r="H196" t="s">
        <v>831</v>
      </c>
    </row>
    <row r="197" spans="1:8" ht="15" x14ac:dyDescent="0.2">
      <c r="A197" t="s">
        <v>891</v>
      </c>
      <c r="B197" t="s">
        <v>217</v>
      </c>
      <c r="C197">
        <v>462</v>
      </c>
      <c r="D197">
        <v>115063</v>
      </c>
      <c r="E197" s="164"/>
      <c r="F197" s="164"/>
      <c r="H197" t="s">
        <v>1006</v>
      </c>
    </row>
    <row r="198" spans="1:8" ht="15" x14ac:dyDescent="0.2">
      <c r="A198" t="s">
        <v>891</v>
      </c>
      <c r="B198" t="s">
        <v>220</v>
      </c>
      <c r="C198">
        <v>471</v>
      </c>
      <c r="D198">
        <v>115075</v>
      </c>
      <c r="E198" s="164"/>
      <c r="F198" s="164"/>
      <c r="H198" t="s">
        <v>854</v>
      </c>
    </row>
    <row r="199" spans="1:8" ht="15" x14ac:dyDescent="0.2">
      <c r="A199" t="s">
        <v>891</v>
      </c>
      <c r="B199" t="s">
        <v>222</v>
      </c>
      <c r="C199">
        <v>477</v>
      </c>
      <c r="D199">
        <v>115092</v>
      </c>
      <c r="E199" s="164"/>
      <c r="F199" s="164"/>
      <c r="H199" t="s">
        <v>927</v>
      </c>
    </row>
    <row r="200" spans="1:8" ht="15" x14ac:dyDescent="0.2">
      <c r="A200" t="s">
        <v>891</v>
      </c>
      <c r="B200" t="s">
        <v>1067</v>
      </c>
      <c r="C200">
        <v>476</v>
      </c>
      <c r="D200">
        <v>115112</v>
      </c>
      <c r="E200" s="164"/>
      <c r="F200" s="164"/>
      <c r="H200" t="s">
        <v>950</v>
      </c>
    </row>
    <row r="201" spans="1:8" ht="15" x14ac:dyDescent="0.2">
      <c r="A201" t="s">
        <v>891</v>
      </c>
      <c r="B201" t="s">
        <v>1057</v>
      </c>
      <c r="C201">
        <v>607</v>
      </c>
      <c r="D201">
        <v>125134</v>
      </c>
      <c r="E201" s="164"/>
      <c r="F201" s="164"/>
      <c r="H201" t="s">
        <v>895</v>
      </c>
    </row>
    <row r="202" spans="1:8" ht="15" x14ac:dyDescent="0.2">
      <c r="A202" t="s">
        <v>891</v>
      </c>
      <c r="B202" t="s">
        <v>223</v>
      </c>
      <c r="C202">
        <v>480</v>
      </c>
      <c r="D202">
        <v>115134</v>
      </c>
      <c r="E202" s="164"/>
      <c r="F202" s="164"/>
      <c r="H202" t="s">
        <v>919</v>
      </c>
    </row>
    <row r="203" spans="1:8" ht="15" x14ac:dyDescent="0.2">
      <c r="A203" t="s">
        <v>1008</v>
      </c>
      <c r="B203" t="s">
        <v>203</v>
      </c>
      <c r="C203">
        <v>75</v>
      </c>
      <c r="D203">
        <v>114940</v>
      </c>
      <c r="E203" s="164"/>
      <c r="F203" s="164"/>
      <c r="H203" t="s">
        <v>878</v>
      </c>
    </row>
    <row r="204" spans="1:8" ht="15" x14ac:dyDescent="0.2">
      <c r="A204" t="s">
        <v>828</v>
      </c>
      <c r="B204" t="s">
        <v>313</v>
      </c>
      <c r="C204">
        <v>318</v>
      </c>
      <c r="D204">
        <v>113761</v>
      </c>
      <c r="E204" s="164"/>
      <c r="F204" s="164"/>
      <c r="H204" t="s">
        <v>857</v>
      </c>
    </row>
    <row r="205" spans="1:8" ht="15" x14ac:dyDescent="0.2">
      <c r="A205" t="s">
        <v>983</v>
      </c>
      <c r="B205" t="s">
        <v>95</v>
      </c>
      <c r="C205">
        <v>8</v>
      </c>
      <c r="D205">
        <v>117231</v>
      </c>
      <c r="E205" s="164"/>
      <c r="F205" s="164"/>
      <c r="H205" t="s">
        <v>899</v>
      </c>
    </row>
    <row r="206" spans="1:8" ht="15" x14ac:dyDescent="0.2">
      <c r="A206" t="s">
        <v>867</v>
      </c>
      <c r="B206" t="s">
        <v>316</v>
      </c>
      <c r="C206">
        <v>416</v>
      </c>
      <c r="D206">
        <v>113539</v>
      </c>
      <c r="E206" s="164"/>
      <c r="F206" s="164"/>
      <c r="H206" t="s">
        <v>906</v>
      </c>
    </row>
    <row r="207" spans="1:8" ht="15" x14ac:dyDescent="0.2">
      <c r="A207" t="s">
        <v>1032</v>
      </c>
      <c r="B207" t="s">
        <v>252</v>
      </c>
      <c r="C207">
        <v>217</v>
      </c>
      <c r="D207">
        <v>114963</v>
      </c>
      <c r="E207" s="164"/>
      <c r="F207" s="164"/>
      <c r="H207" t="s">
        <v>795</v>
      </c>
    </row>
    <row r="208" spans="1:8" ht="15" x14ac:dyDescent="0.2">
      <c r="A208" t="s">
        <v>996</v>
      </c>
      <c r="B208" t="s">
        <v>399</v>
      </c>
      <c r="C208">
        <v>187</v>
      </c>
      <c r="D208">
        <v>111110</v>
      </c>
      <c r="E208" s="164"/>
      <c r="F208" s="164"/>
      <c r="H208" t="s">
        <v>911</v>
      </c>
    </row>
    <row r="209" spans="1:8" ht="15" x14ac:dyDescent="0.2">
      <c r="A209" s="169" t="s">
        <v>825</v>
      </c>
      <c r="B209" t="s">
        <v>393</v>
      </c>
      <c r="C209">
        <v>570</v>
      </c>
      <c r="D209">
        <v>110961</v>
      </c>
      <c r="E209" s="164"/>
      <c r="F209" s="164"/>
      <c r="H209" t="s">
        <v>820</v>
      </c>
    </row>
    <row r="210" spans="1:8" ht="15" x14ac:dyDescent="0.2">
      <c r="A210" t="s">
        <v>825</v>
      </c>
      <c r="B210" t="s">
        <v>1093</v>
      </c>
      <c r="C210">
        <v>171</v>
      </c>
      <c r="D210">
        <v>111126</v>
      </c>
      <c r="E210" s="164"/>
      <c r="F210" s="164"/>
      <c r="H210" t="s">
        <v>830</v>
      </c>
    </row>
    <row r="211" spans="1:8" ht="15" x14ac:dyDescent="0.2">
      <c r="A211" t="s">
        <v>858</v>
      </c>
      <c r="B211" t="s">
        <v>290</v>
      </c>
      <c r="C211">
        <v>264</v>
      </c>
      <c r="D211">
        <v>112836</v>
      </c>
      <c r="E211" s="164"/>
      <c r="F211" s="164"/>
      <c r="H211" t="s">
        <v>876</v>
      </c>
    </row>
    <row r="212" spans="1:8" ht="15" x14ac:dyDescent="0.2">
      <c r="A212" t="s">
        <v>858</v>
      </c>
      <c r="B212" t="s">
        <v>280</v>
      </c>
      <c r="C212">
        <v>132</v>
      </c>
      <c r="D212">
        <v>112825</v>
      </c>
      <c r="E212" s="164"/>
      <c r="F212" s="164"/>
      <c r="H212" t="s">
        <v>981</v>
      </c>
    </row>
    <row r="213" spans="1:8" ht="15" x14ac:dyDescent="0.2">
      <c r="A213" t="s">
        <v>858</v>
      </c>
      <c r="B213" t="s">
        <v>1066</v>
      </c>
      <c r="C213">
        <v>512</v>
      </c>
      <c r="D213">
        <v>112805</v>
      </c>
      <c r="E213" s="164"/>
      <c r="F213" s="164"/>
      <c r="H213" t="s">
        <v>1041</v>
      </c>
    </row>
    <row r="214" spans="1:8" ht="15" x14ac:dyDescent="0.2">
      <c r="A214" t="s">
        <v>858</v>
      </c>
      <c r="B214" t="s">
        <v>289</v>
      </c>
      <c r="C214">
        <v>262</v>
      </c>
      <c r="D214">
        <v>112852</v>
      </c>
      <c r="E214" s="164"/>
      <c r="F214" s="164"/>
      <c r="H214" t="s">
        <v>1036</v>
      </c>
    </row>
    <row r="215" spans="1:8" ht="15" x14ac:dyDescent="0.2">
      <c r="A215" t="s">
        <v>858</v>
      </c>
      <c r="B215" t="s">
        <v>288</v>
      </c>
      <c r="C215">
        <v>261</v>
      </c>
      <c r="D215">
        <v>112859</v>
      </c>
      <c r="E215" s="164"/>
      <c r="F215" s="164"/>
      <c r="H215" t="s">
        <v>913</v>
      </c>
    </row>
    <row r="216" spans="1:8" ht="15" x14ac:dyDescent="0.2">
      <c r="A216" t="s">
        <v>858</v>
      </c>
      <c r="B216" t="s">
        <v>721</v>
      </c>
      <c r="C216">
        <v>260</v>
      </c>
      <c r="D216">
        <v>112841</v>
      </c>
      <c r="E216" s="164"/>
      <c r="F216" s="164"/>
      <c r="H216" t="s">
        <v>861</v>
      </c>
    </row>
    <row r="217" spans="1:8" ht="15" x14ac:dyDescent="0.2">
      <c r="A217" t="s">
        <v>858</v>
      </c>
      <c r="B217" t="s">
        <v>722</v>
      </c>
      <c r="C217">
        <v>263</v>
      </c>
      <c r="D217">
        <v>112866</v>
      </c>
      <c r="E217" s="164"/>
      <c r="F217" s="164"/>
      <c r="H217" t="s">
        <v>842</v>
      </c>
    </row>
    <row r="218" spans="1:8" ht="15" x14ac:dyDescent="0.2">
      <c r="A218" t="s">
        <v>962</v>
      </c>
      <c r="B218" t="s">
        <v>266</v>
      </c>
      <c r="C218">
        <v>94</v>
      </c>
      <c r="D218">
        <v>113549</v>
      </c>
      <c r="E218" s="164"/>
      <c r="F218" s="164"/>
      <c r="H218" t="s">
        <v>965</v>
      </c>
    </row>
    <row r="219" spans="1:8" ht="15" x14ac:dyDescent="0.2">
      <c r="A219" t="s">
        <v>1002</v>
      </c>
      <c r="B219" t="s">
        <v>1109</v>
      </c>
      <c r="C219">
        <v>64</v>
      </c>
      <c r="D219">
        <v>116937</v>
      </c>
      <c r="E219" s="164"/>
      <c r="F219" s="164"/>
      <c r="H219" t="s">
        <v>896</v>
      </c>
    </row>
    <row r="220" spans="1:8" ht="15" x14ac:dyDescent="0.2">
      <c r="A220" t="s">
        <v>979</v>
      </c>
      <c r="B220" t="s">
        <v>258</v>
      </c>
      <c r="C220">
        <v>383</v>
      </c>
      <c r="D220">
        <v>115165</v>
      </c>
      <c r="E220" s="164"/>
      <c r="F220" s="164"/>
      <c r="H220" t="s">
        <v>910</v>
      </c>
    </row>
    <row r="221" spans="1:8" ht="15" x14ac:dyDescent="0.2">
      <c r="A221" t="s">
        <v>869</v>
      </c>
      <c r="B221" t="s">
        <v>93</v>
      </c>
      <c r="C221">
        <v>488</v>
      </c>
      <c r="D221">
        <v>117616</v>
      </c>
      <c r="E221" s="164"/>
      <c r="F221" s="164"/>
      <c r="H221" t="s">
        <v>811</v>
      </c>
    </row>
    <row r="222" spans="1:8" ht="15" x14ac:dyDescent="0.2">
      <c r="A222" t="s">
        <v>973</v>
      </c>
      <c r="B222" t="s">
        <v>88</v>
      </c>
      <c r="C222">
        <v>299</v>
      </c>
      <c r="D222">
        <v>117636</v>
      </c>
      <c r="E222" s="164"/>
      <c r="F222" s="164"/>
      <c r="H222" t="s">
        <v>967</v>
      </c>
    </row>
    <row r="223" spans="1:8" ht="15" x14ac:dyDescent="0.2">
      <c r="A223" t="s">
        <v>1011</v>
      </c>
      <c r="B223" t="s">
        <v>323</v>
      </c>
      <c r="C223">
        <v>128</v>
      </c>
      <c r="D223">
        <v>111732</v>
      </c>
      <c r="E223" s="164"/>
      <c r="F223" s="164"/>
      <c r="H223" t="s">
        <v>1039</v>
      </c>
    </row>
    <row r="224" spans="1:8" ht="15" x14ac:dyDescent="0.2">
      <c r="A224" t="s">
        <v>864</v>
      </c>
      <c r="B224" t="s">
        <v>114</v>
      </c>
      <c r="C224">
        <v>400</v>
      </c>
      <c r="D224">
        <v>116948</v>
      </c>
      <c r="E224" s="164"/>
      <c r="F224" s="164"/>
      <c r="H224" t="s">
        <v>1021</v>
      </c>
    </row>
    <row r="225" spans="1:8" ht="15" x14ac:dyDescent="0.2">
      <c r="A225" t="s">
        <v>1025</v>
      </c>
      <c r="B225" t="s">
        <v>369</v>
      </c>
      <c r="C225">
        <v>230</v>
      </c>
      <c r="D225">
        <v>112236</v>
      </c>
      <c r="E225" s="164"/>
      <c r="F225" s="164"/>
      <c r="H225" t="s">
        <v>945</v>
      </c>
    </row>
    <row r="226" spans="1:8" ht="15" x14ac:dyDescent="0.2">
      <c r="A226" t="s">
        <v>868</v>
      </c>
      <c r="B226" t="s">
        <v>221</v>
      </c>
      <c r="C226">
        <v>473</v>
      </c>
      <c r="D226">
        <v>115189</v>
      </c>
      <c r="E226" s="164"/>
      <c r="F226" s="164"/>
      <c r="H226" t="s">
        <v>841</v>
      </c>
    </row>
    <row r="227" spans="1:8" ht="15" x14ac:dyDescent="0.2">
      <c r="A227" t="s">
        <v>921</v>
      </c>
      <c r="B227" t="s">
        <v>283</v>
      </c>
      <c r="C227">
        <v>202</v>
      </c>
      <c r="D227">
        <v>112881</v>
      </c>
      <c r="E227" s="164"/>
      <c r="F227" s="164"/>
      <c r="H227" t="s">
        <v>851</v>
      </c>
    </row>
    <row r="228" spans="1:8" ht="15" x14ac:dyDescent="0.2">
      <c r="A228" t="s">
        <v>982</v>
      </c>
      <c r="B228" t="s">
        <v>408</v>
      </c>
      <c r="C228">
        <v>459</v>
      </c>
      <c r="D228">
        <v>111139</v>
      </c>
      <c r="E228" s="164"/>
      <c r="F228" s="164"/>
      <c r="H228" t="s">
        <v>883</v>
      </c>
    </row>
    <row r="229" spans="1:8" ht="15" x14ac:dyDescent="0.2">
      <c r="A229" t="s">
        <v>1024</v>
      </c>
      <c r="B229" t="s">
        <v>269</v>
      </c>
      <c r="C229">
        <v>141</v>
      </c>
      <c r="D229">
        <v>113614</v>
      </c>
      <c r="E229" s="164"/>
      <c r="F229" s="164"/>
      <c r="H229" t="s">
        <v>939</v>
      </c>
    </row>
    <row r="230" spans="1:8" ht="15" x14ac:dyDescent="0.2">
      <c r="A230" t="s">
        <v>887</v>
      </c>
      <c r="B230" t="s">
        <v>355</v>
      </c>
      <c r="C230">
        <v>449</v>
      </c>
      <c r="D230">
        <v>112251</v>
      </c>
      <c r="E230" s="164"/>
      <c r="F230" s="164"/>
      <c r="H230" t="s">
        <v>980</v>
      </c>
    </row>
    <row r="231" spans="1:8" ht="15" x14ac:dyDescent="0.2">
      <c r="A231" t="s">
        <v>887</v>
      </c>
      <c r="B231" t="s">
        <v>352</v>
      </c>
      <c r="C231">
        <v>445</v>
      </c>
      <c r="D231">
        <v>112267</v>
      </c>
      <c r="E231" s="164"/>
      <c r="F231" s="164"/>
      <c r="H231" t="s">
        <v>912</v>
      </c>
    </row>
    <row r="232" spans="1:8" ht="15" x14ac:dyDescent="0.2">
      <c r="A232" t="s">
        <v>887</v>
      </c>
      <c r="B232" t="s">
        <v>353</v>
      </c>
      <c r="C232">
        <v>447</v>
      </c>
      <c r="D232">
        <v>112289</v>
      </c>
      <c r="E232" s="164"/>
      <c r="F232" s="164"/>
      <c r="H232" t="s">
        <v>923</v>
      </c>
    </row>
    <row r="233" spans="1:8" ht="15" x14ac:dyDescent="0.2">
      <c r="A233" t="s">
        <v>887</v>
      </c>
      <c r="B233" t="s">
        <v>354</v>
      </c>
      <c r="C233">
        <v>448</v>
      </c>
      <c r="D233">
        <v>112312</v>
      </c>
      <c r="E233" s="164"/>
      <c r="F233" s="164"/>
      <c r="H233" t="s">
        <v>947</v>
      </c>
    </row>
    <row r="234" spans="1:8" ht="15" x14ac:dyDescent="0.2">
      <c r="A234" t="s">
        <v>1022</v>
      </c>
      <c r="B234" t="s">
        <v>306</v>
      </c>
      <c r="C234">
        <v>98</v>
      </c>
      <c r="D234">
        <v>113601</v>
      </c>
      <c r="E234" s="164"/>
      <c r="F234" s="164"/>
      <c r="H234" t="s">
        <v>894</v>
      </c>
    </row>
    <row r="235" spans="1:8" ht="15" x14ac:dyDescent="0.2">
      <c r="A235" t="s">
        <v>837</v>
      </c>
      <c r="B235" t="s">
        <v>292</v>
      </c>
      <c r="C235">
        <v>271</v>
      </c>
      <c r="D235">
        <v>113096</v>
      </c>
      <c r="E235" s="164"/>
      <c r="F235" s="164"/>
      <c r="H235" t="s">
        <v>1035</v>
      </c>
    </row>
    <row r="236" spans="1:8" ht="15" x14ac:dyDescent="0.2">
      <c r="A236" t="s">
        <v>837</v>
      </c>
      <c r="B236" t="s">
        <v>291</v>
      </c>
      <c r="C236">
        <v>270</v>
      </c>
      <c r="D236">
        <v>112896</v>
      </c>
      <c r="E236" s="164"/>
      <c r="F236" s="164"/>
      <c r="H236" t="s">
        <v>798</v>
      </c>
    </row>
    <row r="237" spans="1:8" ht="15" x14ac:dyDescent="0.2">
      <c r="A237" t="s">
        <v>934</v>
      </c>
      <c r="B237" t="s">
        <v>72</v>
      </c>
      <c r="C237">
        <v>99</v>
      </c>
      <c r="D237">
        <v>117649</v>
      </c>
      <c r="E237" s="164"/>
      <c r="F237" s="164"/>
      <c r="H237" t="s">
        <v>794</v>
      </c>
    </row>
    <row r="238" spans="1:8" ht="15" x14ac:dyDescent="0.2">
      <c r="A238" t="s">
        <v>862</v>
      </c>
      <c r="B238" t="s">
        <v>225</v>
      </c>
      <c r="C238">
        <v>50</v>
      </c>
      <c r="D238">
        <v>115202</v>
      </c>
      <c r="E238" s="164"/>
      <c r="F238" s="164"/>
      <c r="H238" t="s">
        <v>985</v>
      </c>
    </row>
    <row r="239" spans="1:8" ht="15" x14ac:dyDescent="0.2">
      <c r="A239" t="s">
        <v>966</v>
      </c>
      <c r="B239" t="s">
        <v>362</v>
      </c>
      <c r="C239">
        <v>112</v>
      </c>
      <c r="D239">
        <v>111756</v>
      </c>
      <c r="E239" s="164"/>
      <c r="F239" s="164"/>
      <c r="H239" t="s">
        <v>893</v>
      </c>
    </row>
    <row r="240" spans="1:8" ht="15" x14ac:dyDescent="0.2">
      <c r="A240" t="s">
        <v>812</v>
      </c>
      <c r="B240" t="s">
        <v>154</v>
      </c>
      <c r="C240">
        <v>540</v>
      </c>
      <c r="D240">
        <v>117668</v>
      </c>
      <c r="E240" s="164"/>
      <c r="F240" s="164"/>
      <c r="H240" t="s">
        <v>884</v>
      </c>
    </row>
    <row r="241" spans="1:8" ht="15" x14ac:dyDescent="0.2">
      <c r="A241" t="s">
        <v>812</v>
      </c>
      <c r="B241" t="s">
        <v>157</v>
      </c>
      <c r="C241">
        <v>593</v>
      </c>
      <c r="D241">
        <v>117684</v>
      </c>
      <c r="E241" s="164"/>
      <c r="F241" s="164"/>
      <c r="H241" t="s">
        <v>850</v>
      </c>
    </row>
    <row r="242" spans="1:8" ht="15" x14ac:dyDescent="0.2">
      <c r="A242" t="s">
        <v>812</v>
      </c>
      <c r="B242" t="s">
        <v>139</v>
      </c>
      <c r="C242">
        <v>359</v>
      </c>
      <c r="D242">
        <v>117697</v>
      </c>
      <c r="E242" s="164"/>
      <c r="F242" s="164"/>
      <c r="H242" t="s">
        <v>953</v>
      </c>
    </row>
    <row r="243" spans="1:8" ht="15" x14ac:dyDescent="0.2">
      <c r="A243" t="s">
        <v>817</v>
      </c>
      <c r="B243" t="s">
        <v>757</v>
      </c>
      <c r="C243">
        <v>515</v>
      </c>
      <c r="D243">
        <v>112910</v>
      </c>
      <c r="E243" s="164"/>
      <c r="F243" s="164"/>
      <c r="H243" t="s">
        <v>971</v>
      </c>
    </row>
    <row r="244" spans="1:8" ht="15" x14ac:dyDescent="0.2">
      <c r="A244" t="s">
        <v>817</v>
      </c>
      <c r="B244" t="s">
        <v>763</v>
      </c>
      <c r="C244">
        <v>203</v>
      </c>
      <c r="D244">
        <v>112925</v>
      </c>
      <c r="E244" s="164"/>
      <c r="F244" s="164"/>
      <c r="H244" t="s">
        <v>821</v>
      </c>
    </row>
    <row r="245" spans="1:8" ht="15" x14ac:dyDescent="0.2">
      <c r="A245" t="s">
        <v>957</v>
      </c>
      <c r="B245" t="s">
        <v>1110</v>
      </c>
      <c r="C245">
        <v>200</v>
      </c>
      <c r="D245">
        <v>115222</v>
      </c>
      <c r="E245" s="164"/>
      <c r="F245" s="164"/>
      <c r="H245" t="s">
        <v>882</v>
      </c>
    </row>
    <row r="246" spans="1:8" ht="15" x14ac:dyDescent="0.2">
      <c r="A246" t="s">
        <v>951</v>
      </c>
      <c r="B246" t="s">
        <v>260</v>
      </c>
      <c r="C246">
        <v>410</v>
      </c>
      <c r="D246">
        <v>115235</v>
      </c>
      <c r="E246" s="164"/>
      <c r="F246" s="164"/>
      <c r="H246" t="s">
        <v>975</v>
      </c>
    </row>
    <row r="247" spans="1:8" ht="15" x14ac:dyDescent="0.2">
      <c r="A247" t="s">
        <v>885</v>
      </c>
      <c r="B247" t="s">
        <v>404</v>
      </c>
      <c r="C247">
        <v>357</v>
      </c>
      <c r="D247">
        <v>111154</v>
      </c>
      <c r="E247" s="164"/>
      <c r="F247" s="164"/>
      <c r="H247" t="s">
        <v>1001</v>
      </c>
    </row>
    <row r="248" spans="1:8" ht="15" x14ac:dyDescent="0.2">
      <c r="A248" t="s">
        <v>885</v>
      </c>
      <c r="B248" t="s">
        <v>403</v>
      </c>
      <c r="C248">
        <v>356</v>
      </c>
      <c r="D248">
        <v>111169</v>
      </c>
      <c r="E248" s="164"/>
      <c r="F248" s="164"/>
      <c r="H248" t="s">
        <v>907</v>
      </c>
    </row>
    <row r="249" spans="1:8" ht="15" x14ac:dyDescent="0.2">
      <c r="A249" t="s">
        <v>922</v>
      </c>
      <c r="B249" t="s">
        <v>247</v>
      </c>
      <c r="C249">
        <v>77</v>
      </c>
      <c r="D249">
        <v>115307</v>
      </c>
      <c r="E249" s="164"/>
      <c r="F249" s="164"/>
      <c r="H249" t="s">
        <v>925</v>
      </c>
    </row>
    <row r="250" spans="1:8" ht="15" x14ac:dyDescent="0.2">
      <c r="A250" t="s">
        <v>853</v>
      </c>
      <c r="B250" t="s">
        <v>259</v>
      </c>
      <c r="C250">
        <v>385</v>
      </c>
      <c r="D250">
        <v>115331</v>
      </c>
      <c r="E250" s="164"/>
      <c r="F250" s="164"/>
      <c r="H250" t="s">
        <v>805</v>
      </c>
    </row>
    <row r="251" spans="1:8" ht="15" x14ac:dyDescent="0.2">
      <c r="A251" t="s">
        <v>977</v>
      </c>
      <c r="B251" t="s">
        <v>246</v>
      </c>
      <c r="C251">
        <v>23</v>
      </c>
      <c r="D251">
        <v>115360</v>
      </c>
      <c r="E251" s="164"/>
      <c r="F251" s="164"/>
      <c r="H251"/>
    </row>
    <row r="252" spans="1:8" ht="15" x14ac:dyDescent="0.2">
      <c r="A252" t="s">
        <v>856</v>
      </c>
      <c r="B252" t="s">
        <v>743</v>
      </c>
      <c r="C252">
        <v>573</v>
      </c>
      <c r="D252">
        <v>115368</v>
      </c>
      <c r="E252" s="164"/>
      <c r="F252" s="164"/>
      <c r="H252"/>
    </row>
    <row r="253" spans="1:8" ht="15" x14ac:dyDescent="0.2">
      <c r="A253" t="s">
        <v>856</v>
      </c>
      <c r="B253" t="s">
        <v>165</v>
      </c>
      <c r="C253">
        <v>154</v>
      </c>
      <c r="D253">
        <v>115389</v>
      </c>
      <c r="E253" s="164"/>
      <c r="F253" s="164"/>
      <c r="H253"/>
    </row>
    <row r="254" spans="1:8" ht="15" x14ac:dyDescent="0.2">
      <c r="A254" t="s">
        <v>856</v>
      </c>
      <c r="B254" t="s">
        <v>166</v>
      </c>
      <c r="C254">
        <v>155</v>
      </c>
      <c r="D254">
        <v>115410</v>
      </c>
      <c r="E254" s="164"/>
      <c r="F254" s="164"/>
      <c r="H254"/>
    </row>
    <row r="255" spans="1:8" ht="15" x14ac:dyDescent="0.2">
      <c r="A255" t="s">
        <v>924</v>
      </c>
      <c r="B255" t="s">
        <v>1098</v>
      </c>
      <c r="C255">
        <v>404</v>
      </c>
      <c r="D255">
        <v>115266</v>
      </c>
      <c r="E255" s="164"/>
      <c r="F255" s="164"/>
      <c r="H255"/>
    </row>
    <row r="256" spans="1:8" ht="15" x14ac:dyDescent="0.2">
      <c r="A256" t="s">
        <v>924</v>
      </c>
      <c r="B256" t="s">
        <v>1105</v>
      </c>
      <c r="C256">
        <v>403</v>
      </c>
      <c r="D256">
        <v>115291</v>
      </c>
      <c r="E256" s="164"/>
      <c r="F256" s="164"/>
      <c r="H256"/>
    </row>
    <row r="257" spans="1:8" ht="15" x14ac:dyDescent="0.2">
      <c r="A257" t="s">
        <v>924</v>
      </c>
      <c r="B257" t="s">
        <v>1106</v>
      </c>
      <c r="C257">
        <v>401</v>
      </c>
      <c r="D257">
        <v>115250</v>
      </c>
      <c r="E257" s="164"/>
      <c r="F257" s="164"/>
      <c r="H257"/>
    </row>
    <row r="258" spans="1:8" ht="15" x14ac:dyDescent="0.2">
      <c r="A258" t="s">
        <v>924</v>
      </c>
      <c r="B258" t="s">
        <v>1107</v>
      </c>
      <c r="C258">
        <v>402</v>
      </c>
      <c r="D258">
        <v>115274</v>
      </c>
      <c r="E258" s="164"/>
      <c r="F258" s="164"/>
      <c r="H258"/>
    </row>
    <row r="259" spans="1:8" ht="15" x14ac:dyDescent="0.2">
      <c r="A259" t="s">
        <v>908</v>
      </c>
      <c r="B259" t="s">
        <v>254</v>
      </c>
      <c r="C259">
        <v>249</v>
      </c>
      <c r="D259">
        <v>115427</v>
      </c>
      <c r="E259" s="164"/>
      <c r="F259" s="164"/>
      <c r="H259"/>
    </row>
    <row r="260" spans="1:8" ht="15" x14ac:dyDescent="0.2">
      <c r="A260" t="s">
        <v>908</v>
      </c>
      <c r="B260" t="s">
        <v>255</v>
      </c>
      <c r="C260">
        <v>250</v>
      </c>
      <c r="D260">
        <v>115442</v>
      </c>
      <c r="E260" s="164"/>
      <c r="F260" s="164"/>
      <c r="H260"/>
    </row>
    <row r="261" spans="1:8" ht="15" x14ac:dyDescent="0.2">
      <c r="A261" t="s">
        <v>908</v>
      </c>
      <c r="B261" t="s">
        <v>256</v>
      </c>
      <c r="C261">
        <v>251</v>
      </c>
      <c r="D261">
        <v>115454</v>
      </c>
      <c r="E261" s="164"/>
      <c r="F261" s="164"/>
      <c r="H261"/>
    </row>
    <row r="262" spans="1:8" ht="15" x14ac:dyDescent="0.2">
      <c r="A262" t="s">
        <v>838</v>
      </c>
      <c r="B262" t="s">
        <v>742</v>
      </c>
      <c r="C262">
        <v>336</v>
      </c>
      <c r="D262">
        <v>111766</v>
      </c>
      <c r="E262" s="164"/>
      <c r="F262" s="164"/>
      <c r="H262"/>
    </row>
    <row r="263" spans="1:8" ht="15" x14ac:dyDescent="0.2">
      <c r="A263" t="s">
        <v>838</v>
      </c>
      <c r="B263" t="s">
        <v>1064</v>
      </c>
      <c r="C263">
        <v>343</v>
      </c>
      <c r="D263">
        <v>111878</v>
      </c>
      <c r="E263" s="164"/>
      <c r="F263" s="164"/>
      <c r="H263"/>
    </row>
    <row r="264" spans="1:8" ht="15" x14ac:dyDescent="0.2">
      <c r="A264" t="s">
        <v>838</v>
      </c>
      <c r="B264" t="s">
        <v>764</v>
      </c>
      <c r="C264">
        <v>335</v>
      </c>
      <c r="D264">
        <v>111777</v>
      </c>
      <c r="E264" s="164"/>
      <c r="F264" s="164"/>
      <c r="H264"/>
    </row>
    <row r="265" spans="1:8" ht="15" x14ac:dyDescent="0.2">
      <c r="A265" t="s">
        <v>838</v>
      </c>
      <c r="B265" t="s">
        <v>765</v>
      </c>
      <c r="C265">
        <v>339</v>
      </c>
      <c r="D265">
        <v>111888</v>
      </c>
      <c r="E265" s="164"/>
      <c r="F265" s="164"/>
      <c r="H265"/>
    </row>
    <row r="266" spans="1:8" ht="15" x14ac:dyDescent="0.2">
      <c r="A266" t="s">
        <v>838</v>
      </c>
      <c r="B266" t="s">
        <v>766</v>
      </c>
      <c r="C266">
        <v>337</v>
      </c>
      <c r="D266">
        <v>111790</v>
      </c>
      <c r="E266" s="164"/>
      <c r="F266" s="164"/>
      <c r="H266"/>
    </row>
    <row r="267" spans="1:8" ht="15" x14ac:dyDescent="0.2">
      <c r="A267" t="s">
        <v>838</v>
      </c>
      <c r="B267" t="s">
        <v>774</v>
      </c>
      <c r="C267">
        <v>340</v>
      </c>
      <c r="D267">
        <v>111898</v>
      </c>
      <c r="E267" s="164"/>
      <c r="F267" s="164"/>
      <c r="H267"/>
    </row>
    <row r="268" spans="1:8" ht="15" x14ac:dyDescent="0.2">
      <c r="A268" t="s">
        <v>926</v>
      </c>
      <c r="B268" t="s">
        <v>275</v>
      </c>
      <c r="C268">
        <v>48</v>
      </c>
      <c r="D268">
        <v>112954</v>
      </c>
      <c r="E268" s="164"/>
      <c r="F268" s="164"/>
      <c r="H268"/>
    </row>
    <row r="269" spans="1:8" ht="15" x14ac:dyDescent="0.2">
      <c r="A269" t="s">
        <v>866</v>
      </c>
      <c r="B269" t="s">
        <v>204</v>
      </c>
      <c r="C269">
        <v>89</v>
      </c>
      <c r="D269">
        <v>115467</v>
      </c>
      <c r="E269" s="164"/>
      <c r="F269" s="164"/>
      <c r="H269"/>
    </row>
    <row r="270" spans="1:8" ht="15" x14ac:dyDescent="0.2">
      <c r="A270" t="s">
        <v>994</v>
      </c>
      <c r="B270" t="s">
        <v>176</v>
      </c>
      <c r="C270">
        <v>391</v>
      </c>
      <c r="D270">
        <v>115484</v>
      </c>
      <c r="E270" s="164"/>
      <c r="F270" s="164"/>
      <c r="H270"/>
    </row>
    <row r="271" spans="1:8" ht="15" x14ac:dyDescent="0.2">
      <c r="A271" t="s">
        <v>1030</v>
      </c>
      <c r="B271" t="s">
        <v>167</v>
      </c>
      <c r="C271">
        <v>165</v>
      </c>
      <c r="D271">
        <v>115498</v>
      </c>
      <c r="E271" s="164"/>
      <c r="F271" s="164"/>
      <c r="H271"/>
    </row>
    <row r="272" spans="1:8" ht="15" x14ac:dyDescent="0.2">
      <c r="A272" t="s">
        <v>855</v>
      </c>
      <c r="B272" t="s">
        <v>277</v>
      </c>
      <c r="C272">
        <v>114</v>
      </c>
      <c r="D272">
        <v>112971</v>
      </c>
      <c r="E272" s="164"/>
      <c r="F272" s="164"/>
      <c r="H272"/>
    </row>
    <row r="273" spans="1:8" ht="15" x14ac:dyDescent="0.2">
      <c r="A273" t="s">
        <v>879</v>
      </c>
      <c r="B273" t="s">
        <v>303</v>
      </c>
      <c r="C273">
        <v>7</v>
      </c>
      <c r="D273">
        <v>113636</v>
      </c>
      <c r="E273" s="164"/>
      <c r="F273" s="164"/>
      <c r="H273"/>
    </row>
    <row r="274" spans="1:8" ht="15" x14ac:dyDescent="0.2">
      <c r="A274" t="s">
        <v>819</v>
      </c>
      <c r="B274" t="s">
        <v>213</v>
      </c>
      <c r="C274">
        <v>378</v>
      </c>
      <c r="D274">
        <v>115527</v>
      </c>
      <c r="E274" s="164"/>
      <c r="F274" s="164"/>
      <c r="H274"/>
    </row>
    <row r="275" spans="1:8" ht="15" x14ac:dyDescent="0.2">
      <c r="A275" t="s">
        <v>819</v>
      </c>
      <c r="B275" t="s">
        <v>752</v>
      </c>
      <c r="C275">
        <v>380</v>
      </c>
      <c r="D275">
        <v>115512</v>
      </c>
      <c r="E275" s="164"/>
      <c r="F275" s="164"/>
      <c r="H275"/>
    </row>
    <row r="276" spans="1:8" ht="15" x14ac:dyDescent="0.2">
      <c r="A276" t="s">
        <v>1017</v>
      </c>
      <c r="B276" t="s">
        <v>144</v>
      </c>
      <c r="C276">
        <v>376</v>
      </c>
      <c r="D276">
        <v>116403</v>
      </c>
      <c r="E276" s="164"/>
      <c r="F276" s="164"/>
      <c r="H276"/>
    </row>
    <row r="277" spans="1:8" ht="15" x14ac:dyDescent="0.2">
      <c r="A277" t="s">
        <v>870</v>
      </c>
      <c r="B277" t="s">
        <v>719</v>
      </c>
      <c r="C277">
        <v>278</v>
      </c>
      <c r="D277">
        <v>115549</v>
      </c>
      <c r="E277" s="164"/>
      <c r="F277" s="164"/>
      <c r="H277"/>
    </row>
    <row r="278" spans="1:8" ht="15" x14ac:dyDescent="0.2">
      <c r="A278" t="s">
        <v>961</v>
      </c>
      <c r="B278" t="s">
        <v>363</v>
      </c>
      <c r="C278">
        <v>146</v>
      </c>
      <c r="D278">
        <v>112353</v>
      </c>
      <c r="E278" s="164"/>
      <c r="F278" s="164"/>
      <c r="H278"/>
    </row>
    <row r="279" spans="1:8" ht="15" x14ac:dyDescent="0.2">
      <c r="A279" t="s">
        <v>999</v>
      </c>
      <c r="B279" t="s">
        <v>767</v>
      </c>
      <c r="C279">
        <v>11</v>
      </c>
      <c r="D279">
        <v>117239</v>
      </c>
      <c r="E279" s="164"/>
      <c r="F279" s="164"/>
      <c r="H279"/>
    </row>
    <row r="280" spans="1:8" ht="15" x14ac:dyDescent="0.2">
      <c r="A280" t="s">
        <v>1034</v>
      </c>
      <c r="B280" t="s">
        <v>175</v>
      </c>
      <c r="C280">
        <v>354</v>
      </c>
      <c r="D280">
        <v>115563</v>
      </c>
      <c r="E280" s="164"/>
      <c r="F280" s="164"/>
      <c r="H280"/>
    </row>
    <row r="281" spans="1:8" ht="15" x14ac:dyDescent="0.2">
      <c r="A281" t="s">
        <v>796</v>
      </c>
      <c r="B281" t="s">
        <v>750</v>
      </c>
      <c r="C281">
        <v>576</v>
      </c>
      <c r="D281">
        <v>111852</v>
      </c>
      <c r="E281" s="164"/>
      <c r="F281" s="164"/>
      <c r="H281"/>
    </row>
    <row r="282" spans="1:8" ht="15" x14ac:dyDescent="0.2">
      <c r="A282" t="s">
        <v>796</v>
      </c>
      <c r="B282" t="s">
        <v>359</v>
      </c>
      <c r="C282">
        <v>69</v>
      </c>
      <c r="D282">
        <v>111866</v>
      </c>
      <c r="E282" s="164"/>
      <c r="F282" s="164"/>
      <c r="H282"/>
    </row>
    <row r="283" spans="1:8" ht="15" x14ac:dyDescent="0.2">
      <c r="A283" t="s">
        <v>796</v>
      </c>
      <c r="B283" t="s">
        <v>358</v>
      </c>
      <c r="C283">
        <v>68</v>
      </c>
      <c r="D283">
        <v>111804</v>
      </c>
      <c r="E283" s="164"/>
      <c r="F283" s="164"/>
      <c r="H283"/>
    </row>
    <row r="284" spans="1:8" ht="15" x14ac:dyDescent="0.2">
      <c r="A284" t="s">
        <v>872</v>
      </c>
      <c r="B284" t="s">
        <v>381</v>
      </c>
      <c r="C284">
        <v>212</v>
      </c>
      <c r="D284">
        <v>111187</v>
      </c>
      <c r="E284" s="164"/>
      <c r="F284" s="164"/>
      <c r="H284"/>
    </row>
    <row r="285" spans="1:8" ht="15" x14ac:dyDescent="0.2">
      <c r="A285" t="s">
        <v>865</v>
      </c>
      <c r="B285" t="s">
        <v>227</v>
      </c>
      <c r="C285">
        <v>159</v>
      </c>
      <c r="D285">
        <v>115575</v>
      </c>
      <c r="E285" s="164"/>
      <c r="F285" s="164"/>
      <c r="H285"/>
    </row>
    <row r="286" spans="1:8" ht="15" x14ac:dyDescent="0.2">
      <c r="A286" t="s">
        <v>865</v>
      </c>
      <c r="B286" t="s">
        <v>228</v>
      </c>
      <c r="C286">
        <v>160</v>
      </c>
      <c r="D286">
        <v>115594</v>
      </c>
      <c r="E286" s="164"/>
      <c r="F286" s="164"/>
      <c r="H286"/>
    </row>
    <row r="287" spans="1:8" ht="15" x14ac:dyDescent="0.2">
      <c r="A287" t="s">
        <v>865</v>
      </c>
      <c r="B287" t="s">
        <v>229</v>
      </c>
      <c r="C287">
        <v>161</v>
      </c>
      <c r="D287">
        <v>115617</v>
      </c>
      <c r="E287" s="164"/>
      <c r="F287" s="164"/>
      <c r="H287"/>
    </row>
    <row r="288" spans="1:8" ht="15" x14ac:dyDescent="0.2">
      <c r="A288" t="s">
        <v>865</v>
      </c>
      <c r="B288" t="s">
        <v>230</v>
      </c>
      <c r="C288">
        <v>162</v>
      </c>
      <c r="D288">
        <v>115638</v>
      </c>
      <c r="E288" s="164"/>
      <c r="F288" s="164"/>
      <c r="H288"/>
    </row>
    <row r="289" spans="1:8" ht="15" x14ac:dyDescent="0.2">
      <c r="A289" t="s">
        <v>990</v>
      </c>
      <c r="B289" t="s">
        <v>397</v>
      </c>
      <c r="C289">
        <v>19</v>
      </c>
      <c r="D289">
        <v>111201</v>
      </c>
      <c r="E289" s="164"/>
      <c r="F289" s="164"/>
      <c r="H289"/>
    </row>
    <row r="290" spans="1:8" ht="15" x14ac:dyDescent="0.2">
      <c r="A290" t="s">
        <v>863</v>
      </c>
      <c r="B290" t="s">
        <v>383</v>
      </c>
      <c r="C290">
        <v>231</v>
      </c>
      <c r="D290">
        <v>111220</v>
      </c>
      <c r="E290" s="164"/>
      <c r="F290" s="164"/>
      <c r="H290"/>
    </row>
    <row r="291" spans="1:8" ht="15" x14ac:dyDescent="0.2">
      <c r="A291" t="s">
        <v>1013</v>
      </c>
      <c r="B291" t="s">
        <v>430</v>
      </c>
      <c r="C291">
        <v>373</v>
      </c>
      <c r="D291">
        <v>111815</v>
      </c>
      <c r="E291" s="164"/>
      <c r="F291" s="164"/>
      <c r="H291"/>
    </row>
    <row r="292" spans="1:8" ht="15" x14ac:dyDescent="0.2">
      <c r="A292" t="s">
        <v>848</v>
      </c>
      <c r="B292" t="s">
        <v>382</v>
      </c>
      <c r="C292">
        <v>228</v>
      </c>
      <c r="D292">
        <v>110947</v>
      </c>
      <c r="E292" s="164"/>
      <c r="F292" s="164"/>
      <c r="H292"/>
    </row>
    <row r="293" spans="1:8" ht="15" x14ac:dyDescent="0.2">
      <c r="A293" t="s">
        <v>900</v>
      </c>
      <c r="B293" t="s">
        <v>347</v>
      </c>
      <c r="C293">
        <v>282</v>
      </c>
      <c r="D293">
        <v>111839</v>
      </c>
      <c r="E293" s="164"/>
      <c r="F293" s="164"/>
      <c r="H293"/>
    </row>
    <row r="294" spans="1:8" ht="15" x14ac:dyDescent="0.2">
      <c r="A294" t="s">
        <v>989</v>
      </c>
      <c r="B294" t="s">
        <v>351</v>
      </c>
      <c r="C294">
        <v>388</v>
      </c>
      <c r="D294">
        <v>112365</v>
      </c>
      <c r="E294" s="164"/>
      <c r="F294" s="164"/>
      <c r="H294"/>
    </row>
    <row r="295" spans="1:8" ht="15" x14ac:dyDescent="0.2">
      <c r="A295" t="s">
        <v>845</v>
      </c>
      <c r="B295" t="s">
        <v>364</v>
      </c>
      <c r="C295">
        <v>147</v>
      </c>
      <c r="D295">
        <v>112377</v>
      </c>
      <c r="E295" s="164"/>
      <c r="F295" s="164"/>
      <c r="H295"/>
    </row>
    <row r="296" spans="1:8" ht="15" x14ac:dyDescent="0.2">
      <c r="A296" t="s">
        <v>845</v>
      </c>
      <c r="B296" t="s">
        <v>365</v>
      </c>
      <c r="C296">
        <v>148</v>
      </c>
      <c r="D296">
        <v>112445</v>
      </c>
      <c r="E296" s="164"/>
      <c r="F296" s="164"/>
      <c r="H296"/>
    </row>
    <row r="297" spans="1:8" ht="15" x14ac:dyDescent="0.2">
      <c r="A297" t="s">
        <v>901</v>
      </c>
      <c r="B297" t="s">
        <v>409</v>
      </c>
      <c r="C297">
        <v>466</v>
      </c>
      <c r="D297">
        <v>111235</v>
      </c>
      <c r="E297" s="164"/>
      <c r="F297" s="164"/>
      <c r="H297"/>
    </row>
    <row r="298" spans="1:8" ht="15" x14ac:dyDescent="0.2">
      <c r="A298" t="s">
        <v>1040</v>
      </c>
      <c r="B298" t="s">
        <v>109</v>
      </c>
      <c r="C298">
        <v>323</v>
      </c>
      <c r="D298">
        <v>117249</v>
      </c>
      <c r="E298" s="164"/>
      <c r="F298" s="164"/>
      <c r="H298"/>
    </row>
    <row r="299" spans="1:8" ht="15" x14ac:dyDescent="0.2">
      <c r="A299" t="s">
        <v>955</v>
      </c>
      <c r="B299" t="s">
        <v>400</v>
      </c>
      <c r="C299">
        <v>229</v>
      </c>
      <c r="D299">
        <v>111256</v>
      </c>
      <c r="E299" s="164"/>
      <c r="F299" s="164"/>
      <c r="H299"/>
    </row>
    <row r="300" spans="1:8" ht="15" x14ac:dyDescent="0.2">
      <c r="A300" t="s">
        <v>1026</v>
      </c>
      <c r="B300" t="s">
        <v>96</v>
      </c>
      <c r="C300">
        <v>78</v>
      </c>
      <c r="D300">
        <v>116419</v>
      </c>
      <c r="E300" s="164"/>
      <c r="F300" s="164"/>
      <c r="H300"/>
    </row>
    <row r="301" spans="1:8" ht="15" x14ac:dyDescent="0.2">
      <c r="A301" t="s">
        <v>800</v>
      </c>
      <c r="B301" t="s">
        <v>786</v>
      </c>
      <c r="C301">
        <v>158</v>
      </c>
      <c r="D301">
        <v>115654</v>
      </c>
      <c r="E301" s="164"/>
      <c r="F301" s="164"/>
      <c r="H301"/>
    </row>
    <row r="302" spans="1:8" ht="15" x14ac:dyDescent="0.2">
      <c r="A302" t="s">
        <v>800</v>
      </c>
      <c r="B302" t="s">
        <v>421</v>
      </c>
      <c r="C302">
        <v>156</v>
      </c>
      <c r="D302">
        <v>115682</v>
      </c>
      <c r="E302" s="164"/>
      <c r="F302" s="164"/>
      <c r="H302"/>
    </row>
    <row r="303" spans="1:8" ht="15" x14ac:dyDescent="0.2">
      <c r="A303" t="s">
        <v>940</v>
      </c>
      <c r="B303" t="s">
        <v>90</v>
      </c>
      <c r="C303">
        <v>327</v>
      </c>
      <c r="D303">
        <v>117717</v>
      </c>
      <c r="E303" s="164"/>
      <c r="F303" s="164"/>
      <c r="H303"/>
    </row>
    <row r="304" spans="1:8" ht="15" x14ac:dyDescent="0.2">
      <c r="A304" t="s">
        <v>803</v>
      </c>
      <c r="B304" t="s">
        <v>1059</v>
      </c>
      <c r="C304">
        <v>514</v>
      </c>
      <c r="D304">
        <v>112987</v>
      </c>
      <c r="E304" s="164"/>
      <c r="F304" s="164"/>
      <c r="H304"/>
    </row>
    <row r="305" spans="1:8" ht="15" x14ac:dyDescent="0.2">
      <c r="A305" t="s">
        <v>803</v>
      </c>
      <c r="B305" t="s">
        <v>298</v>
      </c>
      <c r="C305">
        <v>487</v>
      </c>
      <c r="D305">
        <v>113003</v>
      </c>
      <c r="E305" s="164"/>
      <c r="F305" s="164"/>
      <c r="H305"/>
    </row>
    <row r="306" spans="1:8" ht="15" x14ac:dyDescent="0.2">
      <c r="A306" t="s">
        <v>801</v>
      </c>
      <c r="B306" t="s">
        <v>753</v>
      </c>
      <c r="C306">
        <v>516</v>
      </c>
      <c r="D306">
        <v>113015</v>
      </c>
      <c r="E306" s="164"/>
      <c r="F306" s="164"/>
      <c r="H306"/>
    </row>
    <row r="307" spans="1:8" ht="15" x14ac:dyDescent="0.2">
      <c r="A307" t="s">
        <v>801</v>
      </c>
      <c r="B307" t="s">
        <v>282</v>
      </c>
      <c r="C307">
        <v>196</v>
      </c>
      <c r="D307">
        <v>113032</v>
      </c>
      <c r="E307" s="164"/>
      <c r="F307" s="164"/>
      <c r="H307"/>
    </row>
    <row r="308" spans="1:8" ht="15" x14ac:dyDescent="0.2">
      <c r="A308" t="s">
        <v>972</v>
      </c>
      <c r="B308" t="s">
        <v>279</v>
      </c>
      <c r="C308">
        <v>131</v>
      </c>
      <c r="D308">
        <v>113044</v>
      </c>
      <c r="E308" s="164"/>
      <c r="F308" s="164"/>
      <c r="H308"/>
    </row>
    <row r="309" spans="1:8" ht="15" x14ac:dyDescent="0.2">
      <c r="A309" t="s">
        <v>1031</v>
      </c>
      <c r="B309" t="s">
        <v>264</v>
      </c>
      <c r="C309">
        <v>2</v>
      </c>
      <c r="D309">
        <v>113659</v>
      </c>
      <c r="E309" s="164"/>
      <c r="F309" s="164"/>
      <c r="H309"/>
    </row>
    <row r="310" spans="1:8" ht="15" x14ac:dyDescent="0.2">
      <c r="A310" t="s">
        <v>877</v>
      </c>
      <c r="B310" t="s">
        <v>170</v>
      </c>
      <c r="C310">
        <v>219</v>
      </c>
      <c r="D310">
        <v>115701</v>
      </c>
      <c r="E310" s="164"/>
      <c r="F310" s="164"/>
      <c r="H310"/>
    </row>
    <row r="311" spans="1:8" ht="15" x14ac:dyDescent="0.2">
      <c r="A311" t="s">
        <v>843</v>
      </c>
      <c r="B311" t="s">
        <v>771</v>
      </c>
      <c r="C311">
        <v>16</v>
      </c>
      <c r="D311">
        <v>113721</v>
      </c>
      <c r="E311" s="164"/>
      <c r="F311" s="164"/>
      <c r="H311"/>
    </row>
    <row r="312" spans="1:8" ht="15" x14ac:dyDescent="0.2">
      <c r="A312" t="s">
        <v>988</v>
      </c>
      <c r="B312" t="s">
        <v>311</v>
      </c>
      <c r="C312">
        <v>172</v>
      </c>
      <c r="D312">
        <v>113685</v>
      </c>
      <c r="E312" s="164"/>
      <c r="F312" s="164"/>
      <c r="H312"/>
    </row>
    <row r="313" spans="1:8" ht="15" x14ac:dyDescent="0.2">
      <c r="A313" t="s">
        <v>929</v>
      </c>
      <c r="B313" t="s">
        <v>168</v>
      </c>
      <c r="C313">
        <v>166</v>
      </c>
      <c r="D313">
        <v>115717</v>
      </c>
      <c r="E313" s="164"/>
      <c r="F313" s="164"/>
      <c r="H313"/>
    </row>
    <row r="314" spans="1:8" ht="15" x14ac:dyDescent="0.2">
      <c r="A314" t="s">
        <v>1016</v>
      </c>
      <c r="B314" t="s">
        <v>425</v>
      </c>
      <c r="C314">
        <v>311</v>
      </c>
      <c r="D314">
        <v>113697</v>
      </c>
      <c r="E314" s="164"/>
      <c r="F314" s="164"/>
      <c r="H314"/>
    </row>
    <row r="315" spans="1:8" ht="15" x14ac:dyDescent="0.2">
      <c r="A315" t="s">
        <v>1003</v>
      </c>
      <c r="B315" t="s">
        <v>760</v>
      </c>
      <c r="C315">
        <v>225</v>
      </c>
      <c r="D315">
        <v>113075</v>
      </c>
      <c r="E315" s="164"/>
      <c r="F315" s="164"/>
      <c r="H315"/>
    </row>
    <row r="316" spans="1:8" ht="15" x14ac:dyDescent="0.2">
      <c r="A316" t="s">
        <v>1018</v>
      </c>
      <c r="B316" t="s">
        <v>171</v>
      </c>
      <c r="C316">
        <v>239</v>
      </c>
      <c r="D316">
        <v>115731</v>
      </c>
      <c r="E316" s="164"/>
      <c r="F316" s="164"/>
      <c r="H316"/>
    </row>
    <row r="317" spans="1:8" ht="15" x14ac:dyDescent="0.2">
      <c r="A317" t="s">
        <v>987</v>
      </c>
      <c r="B317" t="s">
        <v>371</v>
      </c>
      <c r="C317">
        <v>280</v>
      </c>
      <c r="D317">
        <v>112389</v>
      </c>
      <c r="E317" s="164"/>
      <c r="F317" s="164"/>
      <c r="H317"/>
    </row>
    <row r="318" spans="1:8" ht="15" x14ac:dyDescent="0.2">
      <c r="A318" t="s">
        <v>886</v>
      </c>
      <c r="B318" t="s">
        <v>102</v>
      </c>
      <c r="C318">
        <v>183</v>
      </c>
      <c r="D318">
        <v>116978</v>
      </c>
      <c r="E318" s="164"/>
      <c r="F318" s="164"/>
      <c r="H318"/>
    </row>
    <row r="319" spans="1:8" ht="15" x14ac:dyDescent="0.2">
      <c r="A319" t="s">
        <v>886</v>
      </c>
      <c r="B319" t="s">
        <v>748</v>
      </c>
      <c r="C319">
        <v>181</v>
      </c>
      <c r="D319">
        <v>116963</v>
      </c>
      <c r="E319" s="164"/>
      <c r="F319" s="164"/>
      <c r="H319"/>
    </row>
    <row r="320" spans="1:8" ht="15" x14ac:dyDescent="0.2">
      <c r="A320" t="s">
        <v>886</v>
      </c>
      <c r="B320" t="s">
        <v>758</v>
      </c>
      <c r="C320">
        <v>182</v>
      </c>
      <c r="D320">
        <v>116988</v>
      </c>
      <c r="E320" s="164"/>
      <c r="F320" s="164"/>
      <c r="H320"/>
    </row>
    <row r="321" spans="1:8" ht="15" x14ac:dyDescent="0.2">
      <c r="A321" t="s">
        <v>886</v>
      </c>
      <c r="B321" t="s">
        <v>105</v>
      </c>
      <c r="C321">
        <v>191</v>
      </c>
      <c r="D321">
        <v>116997</v>
      </c>
      <c r="E321" s="164"/>
      <c r="F321" s="164"/>
      <c r="H321"/>
    </row>
    <row r="322" spans="1:8" ht="15" x14ac:dyDescent="0.2">
      <c r="A322" t="s">
        <v>886</v>
      </c>
      <c r="B322" t="s">
        <v>117</v>
      </c>
      <c r="C322">
        <v>530</v>
      </c>
      <c r="D322">
        <v>117011</v>
      </c>
      <c r="E322" s="164"/>
      <c r="F322" s="164"/>
      <c r="H322"/>
    </row>
    <row r="323" spans="1:8" ht="15" x14ac:dyDescent="0.2">
      <c r="A323" t="s">
        <v>886</v>
      </c>
      <c r="B323" t="s">
        <v>103</v>
      </c>
      <c r="C323">
        <v>185</v>
      </c>
      <c r="D323">
        <v>117021</v>
      </c>
      <c r="E323" s="164"/>
      <c r="F323" s="164"/>
      <c r="H323"/>
    </row>
    <row r="324" spans="1:8" ht="15" x14ac:dyDescent="0.2">
      <c r="A324" t="s">
        <v>991</v>
      </c>
      <c r="B324" t="s">
        <v>373</v>
      </c>
      <c r="C324">
        <v>452</v>
      </c>
      <c r="D324">
        <v>111912</v>
      </c>
      <c r="E324" s="164"/>
      <c r="F324" s="164"/>
      <c r="H324"/>
    </row>
    <row r="325" spans="1:8" ht="15" x14ac:dyDescent="0.2">
      <c r="A325" t="s">
        <v>829</v>
      </c>
      <c r="B325" t="s">
        <v>417</v>
      </c>
      <c r="C325">
        <v>568</v>
      </c>
      <c r="D325">
        <v>110930</v>
      </c>
      <c r="E325" s="164"/>
      <c r="F325" s="164"/>
      <c r="H325"/>
    </row>
    <row r="326" spans="1:8" ht="15" x14ac:dyDescent="0.2">
      <c r="A326" t="s">
        <v>829</v>
      </c>
      <c r="B326" t="s">
        <v>454</v>
      </c>
      <c r="C326">
        <v>603</v>
      </c>
      <c r="D326">
        <v>111033</v>
      </c>
      <c r="E326" s="164"/>
      <c r="F326" s="164"/>
      <c r="H326"/>
    </row>
    <row r="327" spans="1:8" ht="15" x14ac:dyDescent="0.2">
      <c r="A327" t="s">
        <v>952</v>
      </c>
      <c r="B327" t="s">
        <v>401</v>
      </c>
      <c r="C327">
        <v>253</v>
      </c>
      <c r="D327">
        <v>111268</v>
      </c>
      <c r="E327" s="164"/>
      <c r="F327" s="164"/>
      <c r="H327"/>
    </row>
    <row r="328" spans="1:8" ht="15" x14ac:dyDescent="0.2">
      <c r="A328" t="s">
        <v>952</v>
      </c>
      <c r="B328" t="s">
        <v>402</v>
      </c>
      <c r="C328">
        <v>254</v>
      </c>
      <c r="D328">
        <v>111287</v>
      </c>
      <c r="E328" s="164"/>
      <c r="F328" s="164"/>
      <c r="H328"/>
    </row>
    <row r="329" spans="1:8" ht="15" x14ac:dyDescent="0.2">
      <c r="A329" t="s">
        <v>824</v>
      </c>
      <c r="B329" t="s">
        <v>385</v>
      </c>
      <c r="C329">
        <v>482</v>
      </c>
      <c r="D329">
        <v>110906</v>
      </c>
      <c r="E329" s="164"/>
      <c r="F329" s="164"/>
      <c r="H329"/>
    </row>
    <row r="330" spans="1:8" ht="15" x14ac:dyDescent="0.2">
      <c r="A330" t="s">
        <v>984</v>
      </c>
      <c r="B330" t="s">
        <v>265</v>
      </c>
      <c r="C330">
        <v>76</v>
      </c>
      <c r="D330">
        <v>113818</v>
      </c>
      <c r="E330" s="164"/>
      <c r="F330" s="164"/>
      <c r="H330"/>
    </row>
    <row r="331" spans="1:8" ht="15" x14ac:dyDescent="0.2">
      <c r="A331" t="s">
        <v>808</v>
      </c>
      <c r="B331" t="s">
        <v>1063</v>
      </c>
      <c r="C331">
        <v>189</v>
      </c>
      <c r="D331">
        <v>112517</v>
      </c>
      <c r="E331" s="164"/>
      <c r="F331" s="164"/>
      <c r="H331"/>
    </row>
    <row r="332" spans="1:8" ht="15" x14ac:dyDescent="0.2">
      <c r="A332" t="s">
        <v>808</v>
      </c>
      <c r="B332" t="s">
        <v>366</v>
      </c>
      <c r="C332">
        <v>184</v>
      </c>
      <c r="D332">
        <v>112534</v>
      </c>
      <c r="E332" s="164"/>
      <c r="F332" s="164"/>
      <c r="H332"/>
    </row>
    <row r="333" spans="1:8" ht="15" x14ac:dyDescent="0.2">
      <c r="A333" t="s">
        <v>1029</v>
      </c>
      <c r="B333" t="s">
        <v>372</v>
      </c>
      <c r="C333">
        <v>317</v>
      </c>
      <c r="D333">
        <v>111924</v>
      </c>
      <c r="E333" s="164"/>
      <c r="F333" s="164"/>
      <c r="H333"/>
    </row>
    <row r="334" spans="1:8" ht="15" x14ac:dyDescent="0.2">
      <c r="A334" t="s">
        <v>809</v>
      </c>
      <c r="B334" t="s">
        <v>161</v>
      </c>
      <c r="C334">
        <v>54</v>
      </c>
      <c r="D334">
        <v>115805</v>
      </c>
      <c r="E334" s="164"/>
      <c r="F334" s="164"/>
      <c r="H334"/>
    </row>
    <row r="335" spans="1:8" ht="15" x14ac:dyDescent="0.2">
      <c r="A335" t="s">
        <v>809</v>
      </c>
      <c r="B335" t="s">
        <v>754</v>
      </c>
      <c r="C335">
        <v>545</v>
      </c>
      <c r="D335">
        <v>115787</v>
      </c>
      <c r="E335" s="164"/>
      <c r="F335" s="164"/>
      <c r="H335"/>
    </row>
    <row r="336" spans="1:8" ht="15" x14ac:dyDescent="0.2">
      <c r="A336" t="s">
        <v>809</v>
      </c>
      <c r="B336" t="s">
        <v>160</v>
      </c>
      <c r="C336">
        <v>53</v>
      </c>
      <c r="D336">
        <v>115819</v>
      </c>
      <c r="E336" s="164"/>
      <c r="F336" s="164"/>
      <c r="H336"/>
    </row>
    <row r="337" spans="1:8" ht="15" x14ac:dyDescent="0.2">
      <c r="A337" t="s">
        <v>936</v>
      </c>
      <c r="B337" t="s">
        <v>338</v>
      </c>
      <c r="C337">
        <v>10</v>
      </c>
      <c r="D337">
        <v>112551</v>
      </c>
      <c r="E337" s="164"/>
      <c r="F337" s="164"/>
      <c r="H337"/>
    </row>
    <row r="338" spans="1:8" ht="15" x14ac:dyDescent="0.2">
      <c r="A338" t="s">
        <v>1033</v>
      </c>
      <c r="B338" t="s">
        <v>151</v>
      </c>
      <c r="C338">
        <v>458</v>
      </c>
      <c r="D338">
        <v>116492</v>
      </c>
      <c r="E338" s="164"/>
      <c r="F338" s="164"/>
      <c r="H338"/>
    </row>
    <row r="339" spans="1:8" ht="15" x14ac:dyDescent="0.2">
      <c r="A339" t="s">
        <v>834</v>
      </c>
      <c r="B339" t="s">
        <v>1111</v>
      </c>
      <c r="C339">
        <v>61</v>
      </c>
      <c r="D339">
        <v>113833</v>
      </c>
      <c r="E339" s="164"/>
      <c r="F339" s="164"/>
      <c r="H339"/>
    </row>
    <row r="340" spans="1:8" ht="15" x14ac:dyDescent="0.2">
      <c r="A340" t="s">
        <v>881</v>
      </c>
      <c r="B340" t="s">
        <v>773</v>
      </c>
      <c r="C340">
        <v>443</v>
      </c>
      <c r="D340">
        <v>116511</v>
      </c>
      <c r="E340" s="164"/>
      <c r="F340" s="164"/>
      <c r="H340"/>
    </row>
    <row r="341" spans="1:8" ht="15" x14ac:dyDescent="0.2">
      <c r="A341" t="s">
        <v>831</v>
      </c>
      <c r="B341" t="s">
        <v>394</v>
      </c>
      <c r="C341">
        <v>579</v>
      </c>
      <c r="D341">
        <v>110919</v>
      </c>
      <c r="E341" s="164"/>
      <c r="F341" s="164"/>
      <c r="H341"/>
    </row>
    <row r="342" spans="1:8" ht="15" x14ac:dyDescent="0.2">
      <c r="A342" t="s">
        <v>831</v>
      </c>
      <c r="B342" t="s">
        <v>384</v>
      </c>
      <c r="C342">
        <v>457</v>
      </c>
      <c r="D342">
        <v>111302</v>
      </c>
      <c r="E342" s="164"/>
      <c r="F342" s="164"/>
      <c r="H342"/>
    </row>
    <row r="343" spans="1:8" ht="15" x14ac:dyDescent="0.2">
      <c r="A343" t="s">
        <v>1006</v>
      </c>
      <c r="B343" t="s">
        <v>418</v>
      </c>
      <c r="C343">
        <v>569</v>
      </c>
      <c r="D343">
        <v>111324</v>
      </c>
      <c r="E343" s="164"/>
      <c r="F343" s="164"/>
      <c r="H343"/>
    </row>
    <row r="344" spans="1:8" ht="15" x14ac:dyDescent="0.2">
      <c r="A344" t="s">
        <v>854</v>
      </c>
      <c r="B344" t="s">
        <v>406</v>
      </c>
      <c r="C344">
        <v>377</v>
      </c>
      <c r="D344">
        <v>111336</v>
      </c>
      <c r="E344" s="164"/>
      <c r="F344" s="164"/>
      <c r="H344"/>
    </row>
    <row r="345" spans="1:8" ht="15" x14ac:dyDescent="0.2">
      <c r="A345" t="s">
        <v>927</v>
      </c>
      <c r="B345" t="s">
        <v>120</v>
      </c>
      <c r="C345">
        <v>534</v>
      </c>
      <c r="D345">
        <v>117287</v>
      </c>
      <c r="E345" s="164"/>
      <c r="F345" s="164"/>
      <c r="H345"/>
    </row>
    <row r="346" spans="1:8" ht="15" x14ac:dyDescent="0.2">
      <c r="A346" t="s">
        <v>927</v>
      </c>
      <c r="B346" t="s">
        <v>121</v>
      </c>
      <c r="C346">
        <v>535</v>
      </c>
      <c r="D346">
        <v>117297</v>
      </c>
      <c r="E346" s="164"/>
      <c r="F346" s="164"/>
      <c r="H346"/>
    </row>
    <row r="347" spans="1:8" ht="15" x14ac:dyDescent="0.2">
      <c r="A347" t="s">
        <v>927</v>
      </c>
      <c r="B347" t="s">
        <v>122</v>
      </c>
      <c r="C347">
        <v>536</v>
      </c>
      <c r="D347">
        <v>117311</v>
      </c>
      <c r="E347" s="164"/>
      <c r="F347" s="164"/>
      <c r="H347"/>
    </row>
    <row r="348" spans="1:8" ht="15" x14ac:dyDescent="0.2">
      <c r="A348" t="s">
        <v>927</v>
      </c>
      <c r="B348" t="s">
        <v>123</v>
      </c>
      <c r="C348">
        <v>537</v>
      </c>
      <c r="D348">
        <v>117322</v>
      </c>
      <c r="E348" s="164"/>
      <c r="F348" s="164"/>
      <c r="H348"/>
    </row>
    <row r="349" spans="1:8" ht="15" x14ac:dyDescent="0.2">
      <c r="A349" t="s">
        <v>927</v>
      </c>
      <c r="B349" t="s">
        <v>1055</v>
      </c>
      <c r="C349">
        <v>538</v>
      </c>
      <c r="D349">
        <v>117270</v>
      </c>
      <c r="E349" s="164"/>
      <c r="F349" s="164"/>
      <c r="H349"/>
    </row>
    <row r="350" spans="1:8" ht="15" x14ac:dyDescent="0.2">
      <c r="A350" t="s">
        <v>927</v>
      </c>
      <c r="B350" t="s">
        <v>119</v>
      </c>
      <c r="C350">
        <v>533</v>
      </c>
      <c r="D350">
        <v>117335</v>
      </c>
      <c r="E350" s="164"/>
      <c r="F350" s="164"/>
      <c r="H350"/>
    </row>
    <row r="351" spans="1:8" ht="15" x14ac:dyDescent="0.2">
      <c r="A351" t="s">
        <v>950</v>
      </c>
      <c r="B351" t="s">
        <v>115</v>
      </c>
      <c r="C351">
        <v>409</v>
      </c>
      <c r="D351">
        <v>117033</v>
      </c>
      <c r="E351" s="164"/>
      <c r="F351" s="164"/>
      <c r="H351"/>
    </row>
    <row r="352" spans="1:8" ht="15" x14ac:dyDescent="0.2">
      <c r="A352" t="s">
        <v>895</v>
      </c>
      <c r="B352" t="s">
        <v>142</v>
      </c>
      <c r="C352">
        <v>362</v>
      </c>
      <c r="D352">
        <v>116531</v>
      </c>
      <c r="E352" s="164"/>
      <c r="F352" s="164"/>
      <c r="H352"/>
    </row>
    <row r="353" spans="1:8" ht="15" x14ac:dyDescent="0.2">
      <c r="A353" t="s">
        <v>895</v>
      </c>
      <c r="B353" t="s">
        <v>140</v>
      </c>
      <c r="C353">
        <v>360</v>
      </c>
      <c r="D353">
        <v>116551</v>
      </c>
      <c r="E353" s="164"/>
      <c r="F353" s="164"/>
      <c r="H353"/>
    </row>
    <row r="354" spans="1:8" ht="15" x14ac:dyDescent="0.2">
      <c r="A354" t="s">
        <v>895</v>
      </c>
      <c r="B354" t="s">
        <v>141</v>
      </c>
      <c r="C354">
        <v>361</v>
      </c>
      <c r="D354">
        <v>116565</v>
      </c>
      <c r="E354" s="164"/>
      <c r="F354" s="164"/>
      <c r="H354"/>
    </row>
    <row r="355" spans="1:8" ht="15" x14ac:dyDescent="0.2">
      <c r="A355" t="s">
        <v>919</v>
      </c>
      <c r="B355" t="s">
        <v>768</v>
      </c>
      <c r="C355">
        <v>308</v>
      </c>
      <c r="D355">
        <v>115833</v>
      </c>
      <c r="E355" s="164"/>
      <c r="F355" s="164"/>
      <c r="H355"/>
    </row>
    <row r="356" spans="1:8" ht="15" x14ac:dyDescent="0.2">
      <c r="A356" t="s">
        <v>878</v>
      </c>
      <c r="B356" t="s">
        <v>158</v>
      </c>
      <c r="C356">
        <v>594</v>
      </c>
      <c r="D356">
        <v>116583</v>
      </c>
      <c r="E356" s="164"/>
      <c r="F356" s="164"/>
      <c r="H356"/>
    </row>
    <row r="357" spans="1:8" ht="15" x14ac:dyDescent="0.2">
      <c r="A357" t="s">
        <v>857</v>
      </c>
      <c r="B357" t="s">
        <v>723</v>
      </c>
      <c r="C357">
        <v>240</v>
      </c>
      <c r="D357">
        <v>112564</v>
      </c>
      <c r="E357" s="164"/>
      <c r="F357" s="164"/>
      <c r="H357"/>
    </row>
    <row r="358" spans="1:8" ht="15" x14ac:dyDescent="0.2">
      <c r="A358" t="s">
        <v>899</v>
      </c>
      <c r="B358" t="s">
        <v>1116</v>
      </c>
      <c r="C358">
        <v>27</v>
      </c>
      <c r="D358">
        <v>113854</v>
      </c>
      <c r="E358" s="164"/>
      <c r="F358" s="164"/>
      <c r="H358"/>
    </row>
    <row r="359" spans="1:8" ht="15" x14ac:dyDescent="0.2">
      <c r="A359" t="s">
        <v>906</v>
      </c>
      <c r="B359" t="s">
        <v>759</v>
      </c>
      <c r="C359">
        <v>331</v>
      </c>
      <c r="D359">
        <v>111934</v>
      </c>
      <c r="E359" s="164"/>
      <c r="F359" s="164"/>
      <c r="H359"/>
    </row>
    <row r="360" spans="1:8" ht="15" x14ac:dyDescent="0.2">
      <c r="A360" t="s">
        <v>795</v>
      </c>
      <c r="B360" t="s">
        <v>349</v>
      </c>
      <c r="C360">
        <v>363</v>
      </c>
      <c r="D360">
        <v>112601</v>
      </c>
      <c r="E360" s="164"/>
      <c r="F360" s="164"/>
      <c r="H360"/>
    </row>
    <row r="361" spans="1:8" ht="15" x14ac:dyDescent="0.2">
      <c r="A361" t="s">
        <v>795</v>
      </c>
      <c r="B361" t="s">
        <v>755</v>
      </c>
      <c r="C361">
        <v>577</v>
      </c>
      <c r="D361">
        <v>112458</v>
      </c>
      <c r="E361" s="164"/>
      <c r="F361" s="164"/>
      <c r="H361"/>
    </row>
    <row r="362" spans="1:8" ht="15" x14ac:dyDescent="0.2">
      <c r="A362" t="s">
        <v>795</v>
      </c>
      <c r="B362" t="s">
        <v>350</v>
      </c>
      <c r="C362">
        <v>364</v>
      </c>
      <c r="D362">
        <v>112473</v>
      </c>
      <c r="E362" s="164"/>
      <c r="F362" s="164"/>
      <c r="H362"/>
    </row>
    <row r="363" spans="1:8" ht="15" x14ac:dyDescent="0.2">
      <c r="A363" t="s">
        <v>911</v>
      </c>
      <c r="B363" t="s">
        <v>412</v>
      </c>
      <c r="C363">
        <v>502</v>
      </c>
      <c r="D363">
        <v>111346</v>
      </c>
      <c r="E363" s="164"/>
      <c r="F363" s="164"/>
      <c r="H363"/>
    </row>
    <row r="364" spans="1:8" ht="15" x14ac:dyDescent="0.2">
      <c r="A364" t="s">
        <v>911</v>
      </c>
      <c r="B364" t="s">
        <v>411</v>
      </c>
      <c r="C364">
        <v>501</v>
      </c>
      <c r="D364">
        <v>111361</v>
      </c>
      <c r="E364" s="164"/>
      <c r="F364" s="164"/>
      <c r="H364"/>
    </row>
    <row r="365" spans="1:8" ht="15" x14ac:dyDescent="0.2">
      <c r="A365" t="s">
        <v>820</v>
      </c>
      <c r="B365" t="s">
        <v>148</v>
      </c>
      <c r="C365">
        <v>395</v>
      </c>
      <c r="D365">
        <v>116594</v>
      </c>
      <c r="E365" s="164"/>
      <c r="F365" s="164"/>
      <c r="H365"/>
    </row>
    <row r="366" spans="1:8" ht="15" x14ac:dyDescent="0.2">
      <c r="A366" t="s">
        <v>820</v>
      </c>
      <c r="B366" t="s">
        <v>147</v>
      </c>
      <c r="C366">
        <v>394</v>
      </c>
      <c r="D366">
        <v>116609</v>
      </c>
      <c r="E366" s="164"/>
      <c r="F366" s="164"/>
      <c r="H366"/>
    </row>
    <row r="367" spans="1:8" ht="15" x14ac:dyDescent="0.2">
      <c r="A367" t="s">
        <v>820</v>
      </c>
      <c r="B367" t="s">
        <v>146</v>
      </c>
      <c r="C367">
        <v>393</v>
      </c>
      <c r="D367">
        <v>116620</v>
      </c>
      <c r="E367" s="164"/>
      <c r="F367" s="164"/>
      <c r="H367"/>
    </row>
    <row r="368" spans="1:8" ht="15" x14ac:dyDescent="0.2">
      <c r="A368" t="s">
        <v>830</v>
      </c>
      <c r="B368" t="s">
        <v>302</v>
      </c>
      <c r="C368">
        <v>580</v>
      </c>
      <c r="D368">
        <v>113061</v>
      </c>
      <c r="E368" s="164"/>
      <c r="F368" s="164"/>
      <c r="H368"/>
    </row>
    <row r="369" spans="1:8" ht="15" x14ac:dyDescent="0.2">
      <c r="A369" t="s">
        <v>876</v>
      </c>
      <c r="B369" t="s">
        <v>80</v>
      </c>
      <c r="C369">
        <v>289</v>
      </c>
      <c r="D369">
        <v>116683</v>
      </c>
      <c r="E369" s="164"/>
      <c r="F369" s="164"/>
      <c r="H369"/>
    </row>
    <row r="370" spans="1:8" ht="15" x14ac:dyDescent="0.2">
      <c r="A370" t="s">
        <v>876</v>
      </c>
      <c r="B370" t="s">
        <v>81</v>
      </c>
      <c r="C370">
        <v>290</v>
      </c>
      <c r="D370">
        <v>116633</v>
      </c>
      <c r="E370" s="164"/>
      <c r="F370" s="164"/>
      <c r="H370"/>
    </row>
    <row r="371" spans="1:8" ht="15" x14ac:dyDescent="0.2">
      <c r="A371" t="s">
        <v>876</v>
      </c>
      <c r="B371" t="s">
        <v>79</v>
      </c>
      <c r="C371">
        <v>288</v>
      </c>
      <c r="D371">
        <v>116650</v>
      </c>
      <c r="E371" s="164"/>
      <c r="F371" s="164"/>
      <c r="H371"/>
    </row>
    <row r="372" spans="1:8" ht="15" x14ac:dyDescent="0.2">
      <c r="A372" t="s">
        <v>876</v>
      </c>
      <c r="B372" t="s">
        <v>82</v>
      </c>
      <c r="C372">
        <v>291</v>
      </c>
      <c r="D372">
        <v>116669</v>
      </c>
      <c r="E372" s="164"/>
      <c r="F372" s="164"/>
      <c r="H372"/>
    </row>
    <row r="373" spans="1:8" ht="15" x14ac:dyDescent="0.2">
      <c r="A373" t="s">
        <v>876</v>
      </c>
      <c r="B373" t="s">
        <v>83</v>
      </c>
      <c r="C373">
        <v>292</v>
      </c>
      <c r="D373">
        <v>116759</v>
      </c>
      <c r="E373" s="164"/>
      <c r="F373" s="164"/>
      <c r="H373"/>
    </row>
    <row r="374" spans="1:8" ht="15" x14ac:dyDescent="0.2">
      <c r="A374" t="s">
        <v>876</v>
      </c>
      <c r="B374" t="s">
        <v>87</v>
      </c>
      <c r="C374">
        <v>296</v>
      </c>
      <c r="D374">
        <v>116697</v>
      </c>
      <c r="E374" s="164"/>
      <c r="F374" s="164"/>
      <c r="H374"/>
    </row>
    <row r="375" spans="1:8" ht="15" x14ac:dyDescent="0.2">
      <c r="A375" t="s">
        <v>876</v>
      </c>
      <c r="B375" t="s">
        <v>84</v>
      </c>
      <c r="C375">
        <v>293</v>
      </c>
      <c r="D375">
        <v>116710</v>
      </c>
      <c r="E375" s="164"/>
      <c r="F375" s="164"/>
      <c r="H375"/>
    </row>
    <row r="376" spans="1:8" ht="15" x14ac:dyDescent="0.2">
      <c r="A376" t="s">
        <v>876</v>
      </c>
      <c r="B376" t="s">
        <v>85</v>
      </c>
      <c r="C376">
        <v>294</v>
      </c>
      <c r="D376">
        <v>116726</v>
      </c>
      <c r="E376" s="164"/>
      <c r="F376" s="164"/>
      <c r="H376"/>
    </row>
    <row r="377" spans="1:8" ht="15" x14ac:dyDescent="0.2">
      <c r="A377" t="s">
        <v>876</v>
      </c>
      <c r="B377" t="s">
        <v>86</v>
      </c>
      <c r="C377">
        <v>295</v>
      </c>
      <c r="D377">
        <v>116745</v>
      </c>
      <c r="E377" s="164"/>
      <c r="F377" s="164"/>
      <c r="H377"/>
    </row>
    <row r="378" spans="1:8" ht="15" x14ac:dyDescent="0.2">
      <c r="A378" t="s">
        <v>981</v>
      </c>
      <c r="B378" t="s">
        <v>285</v>
      </c>
      <c r="C378">
        <v>241</v>
      </c>
      <c r="D378">
        <v>113134</v>
      </c>
      <c r="E378" s="164"/>
      <c r="F378" s="164"/>
      <c r="H378"/>
    </row>
    <row r="379" spans="1:8" ht="15" x14ac:dyDescent="0.2">
      <c r="A379" t="s">
        <v>1041</v>
      </c>
      <c r="B379" t="s">
        <v>422</v>
      </c>
      <c r="C379">
        <v>464</v>
      </c>
      <c r="D379">
        <v>115868</v>
      </c>
      <c r="E379" s="164"/>
      <c r="F379" s="164"/>
      <c r="H379"/>
    </row>
    <row r="380" spans="1:8" ht="15" x14ac:dyDescent="0.2">
      <c r="A380" t="s">
        <v>1036</v>
      </c>
      <c r="B380" t="s">
        <v>787</v>
      </c>
      <c r="C380">
        <v>169</v>
      </c>
      <c r="D380">
        <v>115881</v>
      </c>
      <c r="E380" s="164"/>
      <c r="F380" s="164"/>
      <c r="H380"/>
    </row>
    <row r="381" spans="1:8" ht="15" x14ac:dyDescent="0.2">
      <c r="A381" t="s">
        <v>913</v>
      </c>
      <c r="B381" t="s">
        <v>413</v>
      </c>
      <c r="C381">
        <v>524</v>
      </c>
      <c r="D381">
        <v>111376</v>
      </c>
      <c r="E381" s="164"/>
      <c r="F381" s="164"/>
      <c r="H381"/>
    </row>
    <row r="382" spans="1:8" ht="15" x14ac:dyDescent="0.2">
      <c r="A382" t="s">
        <v>913</v>
      </c>
      <c r="B382" t="s">
        <v>414</v>
      </c>
      <c r="C382">
        <v>525</v>
      </c>
      <c r="D382">
        <v>111392</v>
      </c>
      <c r="E382" s="164"/>
      <c r="F382" s="164"/>
      <c r="H382"/>
    </row>
    <row r="383" spans="1:8" ht="15" x14ac:dyDescent="0.2">
      <c r="A383" t="s">
        <v>861</v>
      </c>
      <c r="B383" t="s">
        <v>324</v>
      </c>
      <c r="C383">
        <v>186</v>
      </c>
      <c r="D383">
        <v>112587</v>
      </c>
      <c r="E383" s="164"/>
      <c r="F383" s="164"/>
      <c r="H383"/>
    </row>
    <row r="384" spans="1:8" ht="15" x14ac:dyDescent="0.2">
      <c r="A384" t="s">
        <v>842</v>
      </c>
      <c r="B384" t="s">
        <v>769</v>
      </c>
      <c r="C384">
        <v>9</v>
      </c>
      <c r="D384">
        <v>113796</v>
      </c>
      <c r="E384" s="164"/>
      <c r="F384" s="164"/>
      <c r="H384"/>
    </row>
    <row r="385" spans="1:8" ht="15" x14ac:dyDescent="0.2">
      <c r="A385" t="s">
        <v>965</v>
      </c>
      <c r="B385" t="s">
        <v>770</v>
      </c>
      <c r="C385">
        <v>495</v>
      </c>
      <c r="D385">
        <v>111945</v>
      </c>
      <c r="E385" s="164"/>
      <c r="F385" s="164"/>
      <c r="H385"/>
    </row>
    <row r="386" spans="1:8" ht="15" x14ac:dyDescent="0.2">
      <c r="A386" t="s">
        <v>896</v>
      </c>
      <c r="B386" t="s">
        <v>145</v>
      </c>
      <c r="C386">
        <v>384</v>
      </c>
      <c r="D386">
        <v>116775</v>
      </c>
      <c r="E386" s="164"/>
      <c r="F386" s="164"/>
      <c r="H386"/>
    </row>
    <row r="387" spans="1:8" ht="15" x14ac:dyDescent="0.2">
      <c r="A387" t="s">
        <v>910</v>
      </c>
      <c r="B387" t="s">
        <v>129</v>
      </c>
      <c r="C387">
        <v>66</v>
      </c>
      <c r="D387">
        <v>116786</v>
      </c>
      <c r="E387" s="164"/>
      <c r="F387" s="164"/>
      <c r="H387"/>
    </row>
    <row r="388" spans="1:8" ht="15" x14ac:dyDescent="0.2">
      <c r="A388" t="s">
        <v>910</v>
      </c>
      <c r="B388" t="s">
        <v>130</v>
      </c>
      <c r="C388">
        <v>67</v>
      </c>
      <c r="D388">
        <v>116802</v>
      </c>
      <c r="E388" s="164"/>
      <c r="F388" s="164"/>
      <c r="H388"/>
    </row>
    <row r="389" spans="1:8" ht="15" x14ac:dyDescent="0.2">
      <c r="A389" t="s">
        <v>811</v>
      </c>
      <c r="B389" t="s">
        <v>1056</v>
      </c>
      <c r="C389">
        <v>60</v>
      </c>
      <c r="D389">
        <v>116820</v>
      </c>
      <c r="E389" s="164"/>
      <c r="F389" s="164"/>
      <c r="H389"/>
    </row>
    <row r="390" spans="1:8" ht="15" x14ac:dyDescent="0.2">
      <c r="A390" t="s">
        <v>811</v>
      </c>
      <c r="B390" t="s">
        <v>155</v>
      </c>
      <c r="C390">
        <v>541</v>
      </c>
      <c r="D390">
        <v>116429</v>
      </c>
      <c r="E390" s="164"/>
      <c r="F390" s="164"/>
      <c r="H390"/>
    </row>
    <row r="391" spans="1:8" ht="15" x14ac:dyDescent="0.2">
      <c r="A391" t="s">
        <v>811</v>
      </c>
      <c r="B391" t="s">
        <v>128</v>
      </c>
      <c r="C391">
        <v>59</v>
      </c>
      <c r="D391">
        <v>116831</v>
      </c>
      <c r="E391" s="164"/>
      <c r="F391" s="164"/>
      <c r="H391"/>
    </row>
    <row r="392" spans="1:8" ht="15" x14ac:dyDescent="0.2">
      <c r="A392" t="s">
        <v>967</v>
      </c>
      <c r="B392" t="s">
        <v>89</v>
      </c>
      <c r="C392">
        <v>320</v>
      </c>
      <c r="D392">
        <v>117741</v>
      </c>
      <c r="E392" s="164"/>
      <c r="F392" s="164"/>
      <c r="H392"/>
    </row>
    <row r="393" spans="1:8" ht="15" x14ac:dyDescent="0.2">
      <c r="A393" t="s">
        <v>1039</v>
      </c>
      <c r="B393" t="s">
        <v>273</v>
      </c>
      <c r="C393">
        <v>34</v>
      </c>
      <c r="D393">
        <v>113152</v>
      </c>
      <c r="E393" s="164"/>
      <c r="F393" s="164"/>
      <c r="H393"/>
    </row>
    <row r="394" spans="1:8" ht="15" x14ac:dyDescent="0.2">
      <c r="A394" t="s">
        <v>1021</v>
      </c>
      <c r="B394" t="s">
        <v>257</v>
      </c>
      <c r="C394">
        <v>349</v>
      </c>
      <c r="D394">
        <v>115896</v>
      </c>
      <c r="E394" s="164"/>
      <c r="F394" s="164"/>
      <c r="H394"/>
    </row>
    <row r="395" spans="1:8" ht="15" x14ac:dyDescent="0.2">
      <c r="A395" t="s">
        <v>945</v>
      </c>
      <c r="B395" t="s">
        <v>153</v>
      </c>
      <c r="C395">
        <v>484</v>
      </c>
      <c r="D395">
        <v>116843</v>
      </c>
      <c r="E395" s="164"/>
      <c r="F395" s="164"/>
      <c r="H395"/>
    </row>
    <row r="396" spans="1:8" ht="15" x14ac:dyDescent="0.2">
      <c r="A396" t="s">
        <v>841</v>
      </c>
      <c r="B396" t="s">
        <v>315</v>
      </c>
      <c r="C396">
        <v>396</v>
      </c>
      <c r="D396">
        <v>113737</v>
      </c>
      <c r="E396" s="164"/>
      <c r="F396" s="164"/>
      <c r="H396"/>
    </row>
    <row r="397" spans="1:8" ht="15" x14ac:dyDescent="0.2">
      <c r="A397" t="s">
        <v>851</v>
      </c>
      <c r="B397" t="s">
        <v>415</v>
      </c>
      <c r="C397">
        <v>526</v>
      </c>
      <c r="D397">
        <v>111406</v>
      </c>
      <c r="E397" s="164"/>
      <c r="F397" s="164"/>
      <c r="H397"/>
    </row>
    <row r="398" spans="1:8" ht="15" x14ac:dyDescent="0.2">
      <c r="A398" t="s">
        <v>851</v>
      </c>
      <c r="B398" t="s">
        <v>416</v>
      </c>
      <c r="C398">
        <v>527</v>
      </c>
      <c r="D398">
        <v>111003</v>
      </c>
      <c r="E398" s="164"/>
      <c r="F398" s="164"/>
      <c r="H398"/>
    </row>
    <row r="399" spans="1:8" ht="15" x14ac:dyDescent="0.2">
      <c r="A399" t="s">
        <v>883</v>
      </c>
      <c r="B399" t="s">
        <v>242</v>
      </c>
      <c r="C399">
        <v>287</v>
      </c>
      <c r="D399">
        <v>115926</v>
      </c>
      <c r="E399" s="164"/>
      <c r="F399" s="164"/>
      <c r="H399"/>
    </row>
    <row r="400" spans="1:8" ht="15" x14ac:dyDescent="0.2">
      <c r="A400" t="s">
        <v>883</v>
      </c>
      <c r="B400" t="s">
        <v>241</v>
      </c>
      <c r="C400">
        <v>284</v>
      </c>
      <c r="D400">
        <v>115933</v>
      </c>
      <c r="E400" s="164"/>
      <c r="F400" s="164"/>
      <c r="H400"/>
    </row>
    <row r="401" spans="1:8" ht="15" x14ac:dyDescent="0.2">
      <c r="A401" t="s">
        <v>883</v>
      </c>
      <c r="B401" t="s">
        <v>240</v>
      </c>
      <c r="C401">
        <v>283</v>
      </c>
      <c r="D401">
        <v>115947</v>
      </c>
      <c r="E401" s="164"/>
      <c r="F401" s="164"/>
      <c r="H401"/>
    </row>
    <row r="402" spans="1:8" ht="15" x14ac:dyDescent="0.2">
      <c r="A402" t="s">
        <v>939</v>
      </c>
      <c r="B402" t="s">
        <v>172</v>
      </c>
      <c r="C402">
        <v>269</v>
      </c>
      <c r="D402">
        <v>115965</v>
      </c>
      <c r="E402" s="164"/>
      <c r="F402" s="164"/>
      <c r="H402"/>
    </row>
    <row r="403" spans="1:8" ht="15" x14ac:dyDescent="0.2">
      <c r="A403" t="s">
        <v>980</v>
      </c>
      <c r="B403" t="s">
        <v>212</v>
      </c>
      <c r="C403">
        <v>365</v>
      </c>
      <c r="D403">
        <v>115977</v>
      </c>
      <c r="E403" s="164"/>
      <c r="F403" s="164"/>
      <c r="H403"/>
    </row>
    <row r="404" spans="1:8" ht="15" x14ac:dyDescent="0.2">
      <c r="A404" t="s">
        <v>912</v>
      </c>
      <c r="B404" t="s">
        <v>348</v>
      </c>
      <c r="C404">
        <v>350</v>
      </c>
      <c r="D404">
        <v>112615</v>
      </c>
      <c r="E404" s="164"/>
      <c r="F404" s="164"/>
      <c r="H404"/>
    </row>
    <row r="405" spans="1:8" ht="15" x14ac:dyDescent="0.2">
      <c r="A405" t="s">
        <v>923</v>
      </c>
      <c r="B405" t="s">
        <v>297</v>
      </c>
      <c r="C405">
        <v>450</v>
      </c>
      <c r="D405">
        <v>113166</v>
      </c>
      <c r="E405" s="164"/>
      <c r="F405" s="164"/>
      <c r="H405"/>
    </row>
    <row r="406" spans="1:8" ht="15" x14ac:dyDescent="0.2">
      <c r="A406" t="s">
        <v>947</v>
      </c>
      <c r="B406" t="s">
        <v>296</v>
      </c>
      <c r="C406">
        <v>382</v>
      </c>
      <c r="D406">
        <v>113176</v>
      </c>
      <c r="E406" s="164"/>
      <c r="F406" s="164"/>
      <c r="H406"/>
    </row>
    <row r="407" spans="1:8" ht="15" x14ac:dyDescent="0.2">
      <c r="A407" t="s">
        <v>894</v>
      </c>
      <c r="B407" t="s">
        <v>132</v>
      </c>
      <c r="C407">
        <v>96</v>
      </c>
      <c r="D407">
        <v>116864</v>
      </c>
      <c r="E407" s="164"/>
      <c r="F407" s="164"/>
      <c r="H407"/>
    </row>
    <row r="408" spans="1:8" ht="15" x14ac:dyDescent="0.2">
      <c r="A408" t="s">
        <v>894</v>
      </c>
      <c r="B408" t="s">
        <v>133</v>
      </c>
      <c r="C408">
        <v>97</v>
      </c>
      <c r="D408">
        <v>116875</v>
      </c>
      <c r="E408" s="164"/>
      <c r="F408" s="164"/>
      <c r="H408"/>
    </row>
    <row r="409" spans="1:8" ht="15" x14ac:dyDescent="0.2">
      <c r="A409" t="s">
        <v>894</v>
      </c>
      <c r="B409" t="s">
        <v>156</v>
      </c>
      <c r="C409">
        <v>542</v>
      </c>
      <c r="D409">
        <v>116889</v>
      </c>
      <c r="E409" s="164"/>
      <c r="F409" s="164"/>
      <c r="H409"/>
    </row>
    <row r="410" spans="1:8" ht="15" x14ac:dyDescent="0.2">
      <c r="A410" t="s">
        <v>1035</v>
      </c>
      <c r="B410" t="s">
        <v>370</v>
      </c>
      <c r="C410">
        <v>259</v>
      </c>
      <c r="D410">
        <v>112627</v>
      </c>
      <c r="E410" s="164"/>
      <c r="F410" s="164"/>
      <c r="H410"/>
    </row>
    <row r="411" spans="1:8" ht="15" x14ac:dyDescent="0.2">
      <c r="A411" t="s">
        <v>798</v>
      </c>
      <c r="B411" t="s">
        <v>785</v>
      </c>
      <c r="C411">
        <v>126</v>
      </c>
      <c r="D411">
        <v>115994</v>
      </c>
      <c r="E411" s="164"/>
      <c r="F411" s="164"/>
      <c r="H411"/>
    </row>
    <row r="412" spans="1:8" ht="15" x14ac:dyDescent="0.2">
      <c r="A412" t="s">
        <v>798</v>
      </c>
      <c r="B412" t="s">
        <v>163</v>
      </c>
      <c r="C412">
        <v>124</v>
      </c>
      <c r="D412">
        <v>116008</v>
      </c>
      <c r="E412" s="164"/>
      <c r="F412" s="164"/>
      <c r="H412"/>
    </row>
    <row r="413" spans="1:8" ht="15" x14ac:dyDescent="0.2">
      <c r="A413" t="s">
        <v>798</v>
      </c>
      <c r="B413" t="s">
        <v>164</v>
      </c>
      <c r="C413">
        <v>125</v>
      </c>
      <c r="D413">
        <v>115744</v>
      </c>
      <c r="E413" s="164"/>
      <c r="F413" s="164"/>
      <c r="H413"/>
    </row>
    <row r="414" spans="1:8" ht="15" x14ac:dyDescent="0.2">
      <c r="A414" t="s">
        <v>794</v>
      </c>
      <c r="B414" t="s">
        <v>789</v>
      </c>
      <c r="C414">
        <v>49</v>
      </c>
      <c r="D414">
        <v>112937</v>
      </c>
      <c r="E414" s="164"/>
      <c r="F414" s="164"/>
      <c r="H414"/>
    </row>
    <row r="415" spans="1:8" ht="15" x14ac:dyDescent="0.2">
      <c r="A415" t="s">
        <v>794</v>
      </c>
      <c r="B415" t="s">
        <v>300</v>
      </c>
      <c r="C415">
        <v>491</v>
      </c>
      <c r="D415">
        <v>113120</v>
      </c>
      <c r="E415" s="164"/>
      <c r="F415" s="164"/>
      <c r="H415"/>
    </row>
    <row r="416" spans="1:8" ht="15" x14ac:dyDescent="0.2">
      <c r="A416" t="s">
        <v>794</v>
      </c>
      <c r="B416" t="s">
        <v>299</v>
      </c>
      <c r="C416">
        <v>490</v>
      </c>
      <c r="D416">
        <v>113196</v>
      </c>
      <c r="E416" s="164"/>
      <c r="F416" s="164"/>
      <c r="H416"/>
    </row>
    <row r="417" spans="1:8" ht="15" x14ac:dyDescent="0.2">
      <c r="A417" t="s">
        <v>985</v>
      </c>
      <c r="B417" t="s">
        <v>91</v>
      </c>
      <c r="C417">
        <v>406</v>
      </c>
      <c r="D417">
        <v>117763</v>
      </c>
      <c r="E417" s="164"/>
      <c r="F417" s="164"/>
      <c r="H417"/>
    </row>
    <row r="418" spans="1:8" ht="15" x14ac:dyDescent="0.2">
      <c r="A418" t="s">
        <v>893</v>
      </c>
      <c r="B418" t="s">
        <v>720</v>
      </c>
      <c r="C418">
        <v>38</v>
      </c>
      <c r="D418">
        <v>116019</v>
      </c>
      <c r="E418" s="164"/>
      <c r="F418" s="164"/>
      <c r="H418"/>
    </row>
    <row r="419" spans="1:8" ht="15" x14ac:dyDescent="0.2">
      <c r="A419" t="s">
        <v>884</v>
      </c>
      <c r="B419" t="s">
        <v>746</v>
      </c>
      <c r="C419">
        <v>266</v>
      </c>
      <c r="D419">
        <v>117350</v>
      </c>
      <c r="E419" s="164"/>
      <c r="F419" s="164"/>
      <c r="H419"/>
    </row>
    <row r="420" spans="1:8" ht="15" x14ac:dyDescent="0.2">
      <c r="A420" t="s">
        <v>884</v>
      </c>
      <c r="B420" t="s">
        <v>108</v>
      </c>
      <c r="C420">
        <v>265</v>
      </c>
      <c r="D420">
        <v>117366</v>
      </c>
      <c r="E420" s="164"/>
      <c r="F420" s="164"/>
      <c r="H420"/>
    </row>
    <row r="421" spans="1:8" ht="15" x14ac:dyDescent="0.2">
      <c r="A421" t="s">
        <v>850</v>
      </c>
      <c r="B421" t="s">
        <v>237</v>
      </c>
      <c r="C421">
        <v>272</v>
      </c>
      <c r="D421">
        <v>116034</v>
      </c>
      <c r="E421" s="164"/>
      <c r="F421" s="164"/>
      <c r="H421"/>
    </row>
    <row r="422" spans="1:8" ht="15" x14ac:dyDescent="0.2">
      <c r="A422" t="s">
        <v>850</v>
      </c>
      <c r="B422" t="s">
        <v>245</v>
      </c>
      <c r="C422">
        <v>520</v>
      </c>
      <c r="D422">
        <v>116047</v>
      </c>
      <c r="E422" s="164"/>
      <c r="F422" s="164"/>
      <c r="H422"/>
    </row>
    <row r="423" spans="1:8" ht="15" x14ac:dyDescent="0.2">
      <c r="A423" t="s">
        <v>850</v>
      </c>
      <c r="B423" t="s">
        <v>244</v>
      </c>
      <c r="C423">
        <v>519</v>
      </c>
      <c r="D423">
        <v>116060</v>
      </c>
      <c r="E423" s="164"/>
      <c r="F423" s="164"/>
      <c r="H423"/>
    </row>
    <row r="424" spans="1:8" ht="15" x14ac:dyDescent="0.2">
      <c r="A424" t="s">
        <v>850</v>
      </c>
      <c r="B424" t="s">
        <v>243</v>
      </c>
      <c r="C424">
        <v>518</v>
      </c>
      <c r="D424">
        <v>116079</v>
      </c>
      <c r="E424" s="164"/>
      <c r="F424" s="164"/>
      <c r="H424"/>
    </row>
    <row r="425" spans="1:8" ht="15" x14ac:dyDescent="0.2">
      <c r="A425" t="s">
        <v>850</v>
      </c>
      <c r="B425" t="s">
        <v>239</v>
      </c>
      <c r="C425">
        <v>274</v>
      </c>
      <c r="D425">
        <v>115757</v>
      </c>
      <c r="E425" s="164"/>
      <c r="F425" s="164"/>
      <c r="H425"/>
    </row>
    <row r="426" spans="1:8" ht="15" x14ac:dyDescent="0.2">
      <c r="A426" t="s">
        <v>850</v>
      </c>
      <c r="B426" t="s">
        <v>238</v>
      </c>
      <c r="C426">
        <v>273</v>
      </c>
      <c r="D426">
        <v>115775</v>
      </c>
      <c r="E426" s="164"/>
      <c r="F426" s="164"/>
      <c r="H426"/>
    </row>
    <row r="427" spans="1:8" ht="15" x14ac:dyDescent="0.2">
      <c r="A427" t="s">
        <v>953</v>
      </c>
      <c r="B427" t="s">
        <v>209</v>
      </c>
      <c r="C427">
        <v>276</v>
      </c>
      <c r="D427">
        <v>116097</v>
      </c>
      <c r="E427" s="164"/>
      <c r="F427" s="164"/>
      <c r="H427"/>
    </row>
    <row r="428" spans="1:8" ht="15" x14ac:dyDescent="0.2">
      <c r="A428" t="s">
        <v>953</v>
      </c>
      <c r="B428" t="s">
        <v>208</v>
      </c>
      <c r="C428">
        <v>275</v>
      </c>
      <c r="D428">
        <v>116122</v>
      </c>
      <c r="E428" s="164"/>
      <c r="F428" s="164"/>
      <c r="H428"/>
    </row>
    <row r="429" spans="1:8" ht="15" x14ac:dyDescent="0.2">
      <c r="A429" t="s">
        <v>953</v>
      </c>
      <c r="B429" t="s">
        <v>210</v>
      </c>
      <c r="C429">
        <v>277</v>
      </c>
      <c r="D429">
        <v>116140</v>
      </c>
      <c r="E429" s="164"/>
      <c r="F429" s="164"/>
      <c r="H429"/>
    </row>
    <row r="430" spans="1:8" ht="15" x14ac:dyDescent="0.2">
      <c r="A430" t="s">
        <v>971</v>
      </c>
      <c r="B430" t="s">
        <v>346</v>
      </c>
      <c r="C430">
        <v>173</v>
      </c>
      <c r="D430">
        <v>112640</v>
      </c>
      <c r="E430" s="164"/>
      <c r="F430" s="164"/>
      <c r="H430"/>
    </row>
    <row r="431" spans="1:8" ht="15" x14ac:dyDescent="0.2">
      <c r="A431" t="s">
        <v>821</v>
      </c>
      <c r="B431" t="s">
        <v>1060</v>
      </c>
      <c r="C431">
        <v>602</v>
      </c>
      <c r="D431">
        <v>113211</v>
      </c>
      <c r="E431" s="164"/>
      <c r="F431" s="164"/>
      <c r="H431"/>
    </row>
    <row r="432" spans="1:8" ht="15" x14ac:dyDescent="0.2">
      <c r="A432" t="s">
        <v>821</v>
      </c>
      <c r="B432" t="s">
        <v>301</v>
      </c>
      <c r="C432">
        <v>504</v>
      </c>
      <c r="D432">
        <v>113225</v>
      </c>
      <c r="E432" s="164"/>
      <c r="F432" s="164"/>
      <c r="H432"/>
    </row>
    <row r="433" spans="1:8" ht="15" x14ac:dyDescent="0.2">
      <c r="A433" t="s">
        <v>882</v>
      </c>
      <c r="B433" t="s">
        <v>309</v>
      </c>
      <c r="C433">
        <v>164</v>
      </c>
      <c r="D433">
        <v>113903</v>
      </c>
      <c r="E433" s="164"/>
      <c r="F433" s="164"/>
      <c r="H433"/>
    </row>
    <row r="434" spans="1:8" ht="15" x14ac:dyDescent="0.2">
      <c r="A434" t="s">
        <v>975</v>
      </c>
      <c r="B434" t="s">
        <v>274</v>
      </c>
      <c r="C434">
        <v>42</v>
      </c>
      <c r="D434">
        <v>113245</v>
      </c>
      <c r="E434" s="164"/>
      <c r="F434" s="164"/>
      <c r="H434"/>
    </row>
    <row r="435" spans="1:8" ht="15" x14ac:dyDescent="0.2">
      <c r="A435" t="s">
        <v>1001</v>
      </c>
      <c r="B435" t="s">
        <v>424</v>
      </c>
      <c r="C435">
        <v>28</v>
      </c>
      <c r="D435">
        <v>116206</v>
      </c>
      <c r="E435" s="164"/>
      <c r="F435" s="164"/>
      <c r="H435"/>
    </row>
    <row r="436" spans="1:8" ht="15" x14ac:dyDescent="0.2">
      <c r="A436" t="s">
        <v>907</v>
      </c>
      <c r="B436" t="s">
        <v>234</v>
      </c>
      <c r="C436">
        <v>224</v>
      </c>
      <c r="D436">
        <v>116157</v>
      </c>
      <c r="E436" s="164"/>
      <c r="F436" s="164"/>
      <c r="H436"/>
    </row>
    <row r="437" spans="1:8" x14ac:dyDescent="0.2">
      <c r="A437" t="s">
        <v>907</v>
      </c>
      <c r="B437" t="s">
        <v>233</v>
      </c>
      <c r="C437">
        <v>223</v>
      </c>
      <c r="D437">
        <v>116178</v>
      </c>
      <c r="H437"/>
    </row>
    <row r="438" spans="1:8" x14ac:dyDescent="0.2">
      <c r="A438" t="s">
        <v>925</v>
      </c>
      <c r="B438" t="s">
        <v>261</v>
      </c>
      <c r="C438">
        <v>494</v>
      </c>
      <c r="D438">
        <v>116194</v>
      </c>
      <c r="H438"/>
    </row>
    <row r="439" spans="1:8" x14ac:dyDescent="0.2">
      <c r="A439" t="s">
        <v>805</v>
      </c>
      <c r="B439" t="s">
        <v>107</v>
      </c>
      <c r="C439">
        <v>222</v>
      </c>
      <c r="D439">
        <v>117059</v>
      </c>
      <c r="H439"/>
    </row>
    <row r="440" spans="1:8" x14ac:dyDescent="0.2">
      <c r="A440" t="s">
        <v>805</v>
      </c>
      <c r="B440" t="s">
        <v>747</v>
      </c>
      <c r="C440">
        <v>532</v>
      </c>
      <c r="D440">
        <v>117045</v>
      </c>
      <c r="H440"/>
    </row>
    <row r="441" spans="1:8" x14ac:dyDescent="0.2">
      <c r="A441" t="s">
        <v>805</v>
      </c>
      <c r="B441" t="s">
        <v>118</v>
      </c>
      <c r="C441">
        <v>531</v>
      </c>
      <c r="D441">
        <v>117068</v>
      </c>
      <c r="H441"/>
    </row>
    <row r="442" spans="1:8" x14ac:dyDescent="0.2">
      <c r="H442"/>
    </row>
    <row r="443" spans="1:8" x14ac:dyDescent="0.2">
      <c r="H443"/>
    </row>
    <row r="444" spans="1:8" x14ac:dyDescent="0.2">
      <c r="H444"/>
    </row>
    <row r="445" spans="1:8" x14ac:dyDescent="0.2">
      <c r="H445"/>
    </row>
    <row r="446" spans="1:8" x14ac:dyDescent="0.2">
      <c r="H446"/>
    </row>
    <row r="447" spans="1:8" x14ac:dyDescent="0.2">
      <c r="H447"/>
    </row>
    <row r="448" spans="1:8" x14ac:dyDescent="0.2">
      <c r="H448"/>
    </row>
    <row r="449" spans="8:8" x14ac:dyDescent="0.2">
      <c r="H449"/>
    </row>
    <row r="450" spans="8:8" x14ac:dyDescent="0.2">
      <c r="H450"/>
    </row>
    <row r="451" spans="8:8" x14ac:dyDescent="0.2">
      <c r="H451"/>
    </row>
    <row r="452" spans="8:8" x14ac:dyDescent="0.2">
      <c r="H452"/>
    </row>
    <row r="453" spans="8:8" x14ac:dyDescent="0.2">
      <c r="H453"/>
    </row>
    <row r="454" spans="8:8" x14ac:dyDescent="0.2">
      <c r="H454"/>
    </row>
    <row r="455" spans="8:8" x14ac:dyDescent="0.2">
      <c r="H455"/>
    </row>
    <row r="456" spans="8:8" x14ac:dyDescent="0.2">
      <c r="H456"/>
    </row>
    <row r="457" spans="8:8" x14ac:dyDescent="0.2">
      <c r="H457"/>
    </row>
    <row r="458" spans="8:8" x14ac:dyDescent="0.2">
      <c r="H458"/>
    </row>
    <row r="459" spans="8:8" x14ac:dyDescent="0.2">
      <c r="H459"/>
    </row>
    <row r="460" spans="8:8" x14ac:dyDescent="0.2">
      <c r="H460"/>
    </row>
    <row r="461" spans="8:8" x14ac:dyDescent="0.2">
      <c r="H461"/>
    </row>
    <row r="462" spans="8:8" x14ac:dyDescent="0.2">
      <c r="H462"/>
    </row>
    <row r="463" spans="8:8" x14ac:dyDescent="0.2">
      <c r="H463"/>
    </row>
    <row r="464" spans="8:8" x14ac:dyDescent="0.2">
      <c r="H464"/>
    </row>
    <row r="465" spans="8:8" x14ac:dyDescent="0.2">
      <c r="H465"/>
    </row>
    <row r="466" spans="8:8" x14ac:dyDescent="0.2">
      <c r="H466"/>
    </row>
    <row r="467" spans="8:8" x14ac:dyDescent="0.2">
      <c r="H467"/>
    </row>
    <row r="468" spans="8:8" x14ac:dyDescent="0.2">
      <c r="H468"/>
    </row>
    <row r="469" spans="8:8" x14ac:dyDescent="0.2">
      <c r="H469"/>
    </row>
    <row r="470" spans="8:8" x14ac:dyDescent="0.2">
      <c r="H470"/>
    </row>
    <row r="471" spans="8:8" x14ac:dyDescent="0.2">
      <c r="H471"/>
    </row>
    <row r="472" spans="8:8" x14ac:dyDescent="0.2">
      <c r="H472"/>
    </row>
    <row r="473" spans="8:8" x14ac:dyDescent="0.2">
      <c r="H473"/>
    </row>
    <row r="474" spans="8:8" x14ac:dyDescent="0.2">
      <c r="H474"/>
    </row>
    <row r="475" spans="8:8" x14ac:dyDescent="0.2">
      <c r="H475"/>
    </row>
    <row r="476" spans="8:8" x14ac:dyDescent="0.2">
      <c r="H476"/>
    </row>
    <row r="477" spans="8:8" x14ac:dyDescent="0.2">
      <c r="H477"/>
    </row>
    <row r="478" spans="8:8" x14ac:dyDescent="0.2">
      <c r="H478"/>
    </row>
    <row r="479" spans="8:8" x14ac:dyDescent="0.2">
      <c r="H479"/>
    </row>
    <row r="480" spans="8:8" x14ac:dyDescent="0.2">
      <c r="H480"/>
    </row>
    <row r="481" spans="8:8" x14ac:dyDescent="0.2">
      <c r="H481"/>
    </row>
    <row r="482" spans="8:8" x14ac:dyDescent="0.2">
      <c r="H482"/>
    </row>
    <row r="483" spans="8:8" x14ac:dyDescent="0.2">
      <c r="H483"/>
    </row>
    <row r="484" spans="8:8" x14ac:dyDescent="0.2">
      <c r="H484"/>
    </row>
    <row r="485" spans="8:8" x14ac:dyDescent="0.2">
      <c r="H485"/>
    </row>
    <row r="486" spans="8:8" x14ac:dyDescent="0.2">
      <c r="H486"/>
    </row>
    <row r="487" spans="8:8" x14ac:dyDescent="0.2">
      <c r="H487"/>
    </row>
    <row r="488" spans="8:8" x14ac:dyDescent="0.2">
      <c r="H488"/>
    </row>
    <row r="489" spans="8:8" x14ac:dyDescent="0.2">
      <c r="H489"/>
    </row>
    <row r="490" spans="8:8" x14ac:dyDescent="0.2">
      <c r="H490"/>
    </row>
    <row r="491" spans="8:8" x14ac:dyDescent="0.2">
      <c r="H491"/>
    </row>
    <row r="492" spans="8:8" x14ac:dyDescent="0.2">
      <c r="H492"/>
    </row>
    <row r="493" spans="8:8" x14ac:dyDescent="0.2">
      <c r="H493"/>
    </row>
    <row r="494" spans="8:8" x14ac:dyDescent="0.2">
      <c r="H494"/>
    </row>
    <row r="495" spans="8:8" x14ac:dyDescent="0.2">
      <c r="H495"/>
    </row>
    <row r="496" spans="8:8" x14ac:dyDescent="0.2">
      <c r="H496"/>
    </row>
    <row r="497" spans="8:8" x14ac:dyDescent="0.2">
      <c r="H497"/>
    </row>
    <row r="498" spans="8:8" x14ac:dyDescent="0.2">
      <c r="H498"/>
    </row>
    <row r="499" spans="8:8" x14ac:dyDescent="0.2">
      <c r="H499"/>
    </row>
    <row r="500" spans="8:8" x14ac:dyDescent="0.2">
      <c r="H500"/>
    </row>
    <row r="501" spans="8:8" x14ac:dyDescent="0.2">
      <c r="H501"/>
    </row>
    <row r="502" spans="8:8" x14ac:dyDescent="0.2">
      <c r="H502"/>
    </row>
    <row r="503" spans="8:8" x14ac:dyDescent="0.2">
      <c r="H503"/>
    </row>
    <row r="504" spans="8:8" x14ac:dyDescent="0.2">
      <c r="H504"/>
    </row>
    <row r="505" spans="8:8" x14ac:dyDescent="0.2">
      <c r="H505"/>
    </row>
    <row r="506" spans="8:8" x14ac:dyDescent="0.2">
      <c r="H506"/>
    </row>
    <row r="507" spans="8:8" x14ac:dyDescent="0.2">
      <c r="H507"/>
    </row>
    <row r="508" spans="8:8" x14ac:dyDescent="0.2">
      <c r="H508"/>
    </row>
    <row r="509" spans="8:8" x14ac:dyDescent="0.2">
      <c r="H509"/>
    </row>
    <row r="510" spans="8:8" x14ac:dyDescent="0.2">
      <c r="H510"/>
    </row>
    <row r="511" spans="8:8" x14ac:dyDescent="0.2">
      <c r="H511"/>
    </row>
    <row r="512" spans="8:8" x14ac:dyDescent="0.2">
      <c r="H512"/>
    </row>
    <row r="513" spans="8:8" x14ac:dyDescent="0.2">
      <c r="H513"/>
    </row>
    <row r="514" spans="8:8" x14ac:dyDescent="0.2">
      <c r="H514"/>
    </row>
    <row r="515" spans="8:8" x14ac:dyDescent="0.2">
      <c r="H515"/>
    </row>
    <row r="516" spans="8:8" x14ac:dyDescent="0.2">
      <c r="H516"/>
    </row>
    <row r="517" spans="8:8" x14ac:dyDescent="0.2">
      <c r="H517"/>
    </row>
    <row r="518" spans="8:8" x14ac:dyDescent="0.2">
      <c r="H518"/>
    </row>
    <row r="519" spans="8:8" x14ac:dyDescent="0.2">
      <c r="H519"/>
    </row>
    <row r="520" spans="8:8" x14ac:dyDescent="0.2">
      <c r="H520"/>
    </row>
    <row r="521" spans="8:8" x14ac:dyDescent="0.2">
      <c r="H521"/>
    </row>
    <row r="522" spans="8:8" x14ac:dyDescent="0.2">
      <c r="H522"/>
    </row>
    <row r="523" spans="8:8" x14ac:dyDescent="0.2">
      <c r="H523"/>
    </row>
    <row r="524" spans="8:8" x14ac:dyDescent="0.2">
      <c r="H524"/>
    </row>
    <row r="525" spans="8:8" x14ac:dyDescent="0.2">
      <c r="H525"/>
    </row>
    <row r="526" spans="8:8" x14ac:dyDescent="0.2">
      <c r="H526"/>
    </row>
    <row r="527" spans="8:8" x14ac:dyDescent="0.2">
      <c r="H527"/>
    </row>
    <row r="528" spans="8:8" x14ac:dyDescent="0.2">
      <c r="H528"/>
    </row>
    <row r="529" spans="8:8" x14ac:dyDescent="0.2">
      <c r="H529"/>
    </row>
    <row r="530" spans="8:8" x14ac:dyDescent="0.2">
      <c r="H530"/>
    </row>
    <row r="531" spans="8:8" x14ac:dyDescent="0.2">
      <c r="H531"/>
    </row>
    <row r="532" spans="8:8" x14ac:dyDescent="0.2">
      <c r="H532"/>
    </row>
    <row r="533" spans="8:8" x14ac:dyDescent="0.2">
      <c r="H533"/>
    </row>
    <row r="534" spans="8:8" x14ac:dyDescent="0.2">
      <c r="H534"/>
    </row>
    <row r="535" spans="8:8" x14ac:dyDescent="0.2">
      <c r="H535"/>
    </row>
    <row r="536" spans="8:8" x14ac:dyDescent="0.2">
      <c r="H536"/>
    </row>
    <row r="537" spans="8:8" x14ac:dyDescent="0.2">
      <c r="H537"/>
    </row>
    <row r="538" spans="8:8" x14ac:dyDescent="0.2">
      <c r="H538"/>
    </row>
    <row r="539" spans="8:8" x14ac:dyDescent="0.2">
      <c r="H539"/>
    </row>
    <row r="540" spans="8:8" x14ac:dyDescent="0.2">
      <c r="H540"/>
    </row>
    <row r="541" spans="8:8" x14ac:dyDescent="0.2">
      <c r="H541"/>
    </row>
    <row r="542" spans="8:8" x14ac:dyDescent="0.2">
      <c r="H542"/>
    </row>
    <row r="543" spans="8:8" x14ac:dyDescent="0.2">
      <c r="H543"/>
    </row>
    <row r="544" spans="8:8" x14ac:dyDescent="0.2">
      <c r="H544"/>
    </row>
    <row r="545" spans="8:8" x14ac:dyDescent="0.2">
      <c r="H545"/>
    </row>
    <row r="546" spans="8:8" x14ac:dyDescent="0.2">
      <c r="H546"/>
    </row>
    <row r="547" spans="8:8" x14ac:dyDescent="0.2">
      <c r="H547"/>
    </row>
    <row r="548" spans="8:8" x14ac:dyDescent="0.2">
      <c r="H548"/>
    </row>
    <row r="549" spans="8:8" x14ac:dyDescent="0.2">
      <c r="H549"/>
    </row>
    <row r="550" spans="8:8" x14ac:dyDescent="0.2">
      <c r="H550"/>
    </row>
    <row r="551" spans="8:8" x14ac:dyDescent="0.2">
      <c r="H551"/>
    </row>
    <row r="552" spans="8:8" x14ac:dyDescent="0.2">
      <c r="H552"/>
    </row>
    <row r="553" spans="8:8" x14ac:dyDescent="0.2">
      <c r="H553"/>
    </row>
    <row r="554" spans="8:8" x14ac:dyDescent="0.2">
      <c r="H554"/>
    </row>
    <row r="555" spans="8:8" x14ac:dyDescent="0.2">
      <c r="H555"/>
    </row>
    <row r="556" spans="8:8" x14ac:dyDescent="0.2">
      <c r="H556"/>
    </row>
    <row r="557" spans="8:8" x14ac:dyDescent="0.2">
      <c r="H557"/>
    </row>
    <row r="558" spans="8:8" x14ac:dyDescent="0.2">
      <c r="H558"/>
    </row>
    <row r="559" spans="8:8" x14ac:dyDescent="0.2">
      <c r="H559"/>
    </row>
    <row r="560" spans="8:8" x14ac:dyDescent="0.2">
      <c r="H560"/>
    </row>
    <row r="561" spans="8:8" x14ac:dyDescent="0.2">
      <c r="H561"/>
    </row>
    <row r="562" spans="8:8" x14ac:dyDescent="0.2">
      <c r="H562"/>
    </row>
    <row r="563" spans="8:8" x14ac:dyDescent="0.2">
      <c r="H563"/>
    </row>
    <row r="564" spans="8:8" x14ac:dyDescent="0.2">
      <c r="H564"/>
    </row>
    <row r="565" spans="8:8" x14ac:dyDescent="0.2">
      <c r="H565"/>
    </row>
    <row r="566" spans="8:8" x14ac:dyDescent="0.2">
      <c r="H566"/>
    </row>
    <row r="567" spans="8:8" x14ac:dyDescent="0.2">
      <c r="H567"/>
    </row>
    <row r="568" spans="8:8" x14ac:dyDescent="0.2">
      <c r="H568"/>
    </row>
    <row r="569" spans="8:8" x14ac:dyDescent="0.2">
      <c r="H569"/>
    </row>
    <row r="570" spans="8:8" x14ac:dyDescent="0.2">
      <c r="H570"/>
    </row>
    <row r="571" spans="8:8" x14ac:dyDescent="0.2">
      <c r="H571"/>
    </row>
    <row r="572" spans="8:8" x14ac:dyDescent="0.2">
      <c r="H572"/>
    </row>
    <row r="573" spans="8:8" x14ac:dyDescent="0.2">
      <c r="H573"/>
    </row>
    <row r="574" spans="8:8" x14ac:dyDescent="0.2">
      <c r="H574"/>
    </row>
    <row r="575" spans="8:8" x14ac:dyDescent="0.2">
      <c r="H575"/>
    </row>
    <row r="576" spans="8:8" x14ac:dyDescent="0.2">
      <c r="H576"/>
    </row>
    <row r="577" spans="8:8" x14ac:dyDescent="0.2">
      <c r="H577"/>
    </row>
    <row r="578" spans="8:8" x14ac:dyDescent="0.2">
      <c r="H578"/>
    </row>
    <row r="579" spans="8:8" x14ac:dyDescent="0.2">
      <c r="H579"/>
    </row>
    <row r="580" spans="8:8" x14ac:dyDescent="0.2">
      <c r="H580"/>
    </row>
    <row r="581" spans="8:8" x14ac:dyDescent="0.2">
      <c r="H581"/>
    </row>
    <row r="582" spans="8:8" x14ac:dyDescent="0.2">
      <c r="H582"/>
    </row>
    <row r="583" spans="8:8" x14ac:dyDescent="0.2">
      <c r="H583"/>
    </row>
    <row r="584" spans="8:8" x14ac:dyDescent="0.2">
      <c r="H584"/>
    </row>
    <row r="585" spans="8:8" x14ac:dyDescent="0.2">
      <c r="H585"/>
    </row>
    <row r="586" spans="8:8" x14ac:dyDescent="0.2">
      <c r="H586"/>
    </row>
    <row r="587" spans="8:8" x14ac:dyDescent="0.2">
      <c r="H587"/>
    </row>
    <row r="588" spans="8:8" x14ac:dyDescent="0.2">
      <c r="H588"/>
    </row>
    <row r="589" spans="8:8" x14ac:dyDescent="0.2">
      <c r="H589"/>
    </row>
    <row r="590" spans="8:8" x14ac:dyDescent="0.2">
      <c r="H590"/>
    </row>
    <row r="591" spans="8:8" x14ac:dyDescent="0.2">
      <c r="H591"/>
    </row>
    <row r="592" spans="8:8" x14ac:dyDescent="0.2">
      <c r="H592"/>
    </row>
    <row r="593" spans="8:8" x14ac:dyDescent="0.2">
      <c r="H593"/>
    </row>
    <row r="594" spans="8:8" x14ac:dyDescent="0.2">
      <c r="H594"/>
    </row>
    <row r="595" spans="8:8" x14ac:dyDescent="0.2">
      <c r="H595"/>
    </row>
    <row r="596" spans="8:8" x14ac:dyDescent="0.2">
      <c r="H596"/>
    </row>
    <row r="597" spans="8:8" x14ac:dyDescent="0.2">
      <c r="H597"/>
    </row>
    <row r="598" spans="8:8" x14ac:dyDescent="0.2">
      <c r="H598"/>
    </row>
    <row r="599" spans="8:8" x14ac:dyDescent="0.2">
      <c r="H599"/>
    </row>
    <row r="600" spans="8:8" x14ac:dyDescent="0.2">
      <c r="H600"/>
    </row>
    <row r="601" spans="8:8" x14ac:dyDescent="0.2">
      <c r="H601"/>
    </row>
    <row r="602" spans="8:8" x14ac:dyDescent="0.2">
      <c r="H602"/>
    </row>
    <row r="603" spans="8:8" x14ac:dyDescent="0.2">
      <c r="H603"/>
    </row>
    <row r="604" spans="8:8" x14ac:dyDescent="0.2">
      <c r="H604"/>
    </row>
    <row r="605" spans="8:8" x14ac:dyDescent="0.2">
      <c r="H605"/>
    </row>
    <row r="606" spans="8:8" x14ac:dyDescent="0.2">
      <c r="H606"/>
    </row>
    <row r="607" spans="8:8" x14ac:dyDescent="0.2">
      <c r="H607"/>
    </row>
    <row r="608" spans="8:8" x14ac:dyDescent="0.2">
      <c r="H608"/>
    </row>
    <row r="609" spans="8:8" x14ac:dyDescent="0.2">
      <c r="H609"/>
    </row>
    <row r="610" spans="8:8" x14ac:dyDescent="0.2">
      <c r="H610"/>
    </row>
    <row r="611" spans="8:8" x14ac:dyDescent="0.2">
      <c r="H611"/>
    </row>
    <row r="612" spans="8:8" x14ac:dyDescent="0.2">
      <c r="H612"/>
    </row>
    <row r="613" spans="8:8" x14ac:dyDescent="0.2">
      <c r="H613"/>
    </row>
    <row r="614" spans="8:8" x14ac:dyDescent="0.2">
      <c r="H614"/>
    </row>
    <row r="615" spans="8:8" x14ac:dyDescent="0.2">
      <c r="H615"/>
    </row>
    <row r="616" spans="8:8" x14ac:dyDescent="0.2">
      <c r="H616"/>
    </row>
    <row r="617" spans="8:8" x14ac:dyDescent="0.2">
      <c r="H617"/>
    </row>
    <row r="618" spans="8:8" x14ac:dyDescent="0.2">
      <c r="H618"/>
    </row>
    <row r="619" spans="8:8" x14ac:dyDescent="0.2">
      <c r="H619"/>
    </row>
    <row r="620" spans="8:8" x14ac:dyDescent="0.2">
      <c r="H620"/>
    </row>
    <row r="621" spans="8:8" x14ac:dyDescent="0.2">
      <c r="H621"/>
    </row>
    <row r="622" spans="8:8" x14ac:dyDescent="0.2">
      <c r="H622"/>
    </row>
    <row r="623" spans="8:8" x14ac:dyDescent="0.2">
      <c r="H623"/>
    </row>
    <row r="624" spans="8:8" x14ac:dyDescent="0.2">
      <c r="H624"/>
    </row>
    <row r="625" spans="8:8" x14ac:dyDescent="0.2">
      <c r="H625"/>
    </row>
    <row r="626" spans="8:8" x14ac:dyDescent="0.2">
      <c r="H626"/>
    </row>
    <row r="627" spans="8:8" x14ac:dyDescent="0.2">
      <c r="H627"/>
    </row>
    <row r="628" spans="8:8" x14ac:dyDescent="0.2">
      <c r="H628"/>
    </row>
    <row r="629" spans="8:8" x14ac:dyDescent="0.2">
      <c r="H629"/>
    </row>
    <row r="630" spans="8:8" x14ac:dyDescent="0.2">
      <c r="H630"/>
    </row>
    <row r="631" spans="8:8" x14ac:dyDescent="0.2">
      <c r="H631"/>
    </row>
    <row r="632" spans="8:8" x14ac:dyDescent="0.2">
      <c r="H632"/>
    </row>
    <row r="633" spans="8:8" x14ac:dyDescent="0.2">
      <c r="H633"/>
    </row>
    <row r="634" spans="8:8" x14ac:dyDescent="0.2">
      <c r="H634"/>
    </row>
    <row r="635" spans="8:8" x14ac:dyDescent="0.2">
      <c r="H635"/>
    </row>
    <row r="636" spans="8:8" x14ac:dyDescent="0.2">
      <c r="H636"/>
    </row>
    <row r="637" spans="8:8" x14ac:dyDescent="0.2">
      <c r="H637"/>
    </row>
    <row r="638" spans="8:8" x14ac:dyDescent="0.2">
      <c r="H638"/>
    </row>
    <row r="639" spans="8:8" x14ac:dyDescent="0.2">
      <c r="H639"/>
    </row>
    <row r="640" spans="8:8" x14ac:dyDescent="0.2">
      <c r="H640"/>
    </row>
    <row r="641" spans="8:8" x14ac:dyDescent="0.2">
      <c r="H641"/>
    </row>
    <row r="642" spans="8:8" x14ac:dyDescent="0.2">
      <c r="H642"/>
    </row>
    <row r="643" spans="8:8" x14ac:dyDescent="0.2">
      <c r="H643"/>
    </row>
    <row r="644" spans="8:8" x14ac:dyDescent="0.2">
      <c r="H644"/>
    </row>
    <row r="645" spans="8:8" x14ac:dyDescent="0.2">
      <c r="H645"/>
    </row>
    <row r="646" spans="8:8" x14ac:dyDescent="0.2">
      <c r="H646"/>
    </row>
    <row r="647" spans="8:8" x14ac:dyDescent="0.2">
      <c r="H647"/>
    </row>
    <row r="648" spans="8:8" x14ac:dyDescent="0.2">
      <c r="H648"/>
    </row>
    <row r="649" spans="8:8" x14ac:dyDescent="0.2">
      <c r="H649"/>
    </row>
    <row r="650" spans="8:8" x14ac:dyDescent="0.2">
      <c r="H650"/>
    </row>
    <row r="651" spans="8:8" x14ac:dyDescent="0.2">
      <c r="H651"/>
    </row>
    <row r="652" spans="8:8" x14ac:dyDescent="0.2">
      <c r="H652"/>
    </row>
    <row r="653" spans="8:8" x14ac:dyDescent="0.2">
      <c r="H653"/>
    </row>
    <row r="654" spans="8:8" x14ac:dyDescent="0.2">
      <c r="H654"/>
    </row>
    <row r="655" spans="8:8" x14ac:dyDescent="0.2">
      <c r="H655"/>
    </row>
    <row r="656" spans="8:8" x14ac:dyDescent="0.2">
      <c r="H656"/>
    </row>
    <row r="657" spans="8:8" x14ac:dyDescent="0.2">
      <c r="H657"/>
    </row>
    <row r="658" spans="8:8" x14ac:dyDescent="0.2">
      <c r="H658"/>
    </row>
    <row r="659" spans="8:8" x14ac:dyDescent="0.2">
      <c r="H659"/>
    </row>
    <row r="660" spans="8:8" x14ac:dyDescent="0.2">
      <c r="H660"/>
    </row>
    <row r="661" spans="8:8" x14ac:dyDescent="0.2">
      <c r="H661"/>
    </row>
    <row r="662" spans="8:8" x14ac:dyDescent="0.2">
      <c r="H662"/>
    </row>
    <row r="663" spans="8:8" x14ac:dyDescent="0.2">
      <c r="H663"/>
    </row>
    <row r="664" spans="8:8" x14ac:dyDescent="0.2">
      <c r="H664"/>
    </row>
    <row r="665" spans="8:8" x14ac:dyDescent="0.2">
      <c r="H665"/>
    </row>
    <row r="666" spans="8:8" x14ac:dyDescent="0.2">
      <c r="H666"/>
    </row>
    <row r="667" spans="8:8" x14ac:dyDescent="0.2">
      <c r="H667"/>
    </row>
    <row r="668" spans="8:8" x14ac:dyDescent="0.2">
      <c r="H668"/>
    </row>
    <row r="669" spans="8:8" x14ac:dyDescent="0.2">
      <c r="H669"/>
    </row>
    <row r="670" spans="8:8" x14ac:dyDescent="0.2">
      <c r="H670"/>
    </row>
    <row r="671" spans="8:8" x14ac:dyDescent="0.2">
      <c r="H671"/>
    </row>
    <row r="672" spans="8:8" x14ac:dyDescent="0.2">
      <c r="H672"/>
    </row>
    <row r="673" spans="8:8" x14ac:dyDescent="0.2">
      <c r="H673"/>
    </row>
    <row r="674" spans="8:8" x14ac:dyDescent="0.2">
      <c r="H674"/>
    </row>
    <row r="675" spans="8:8" x14ac:dyDescent="0.2">
      <c r="H675"/>
    </row>
    <row r="676" spans="8:8" x14ac:dyDescent="0.2">
      <c r="H676"/>
    </row>
    <row r="677" spans="8:8" x14ac:dyDescent="0.2">
      <c r="H677"/>
    </row>
    <row r="678" spans="8:8" x14ac:dyDescent="0.2">
      <c r="H678"/>
    </row>
    <row r="679" spans="8:8" x14ac:dyDescent="0.2">
      <c r="H679"/>
    </row>
    <row r="680" spans="8:8" x14ac:dyDescent="0.2">
      <c r="H680"/>
    </row>
    <row r="681" spans="8:8" x14ac:dyDescent="0.2">
      <c r="H681"/>
    </row>
    <row r="682" spans="8:8" x14ac:dyDescent="0.2">
      <c r="H682"/>
    </row>
    <row r="683" spans="8:8" x14ac:dyDescent="0.2">
      <c r="H683"/>
    </row>
    <row r="684" spans="8:8" x14ac:dyDescent="0.2">
      <c r="H684"/>
    </row>
    <row r="685" spans="8:8" x14ac:dyDescent="0.2">
      <c r="H685"/>
    </row>
    <row r="686" spans="8:8" x14ac:dyDescent="0.2">
      <c r="H686"/>
    </row>
    <row r="687" spans="8:8" x14ac:dyDescent="0.2">
      <c r="H687"/>
    </row>
    <row r="688" spans="8:8" x14ac:dyDescent="0.2">
      <c r="H688"/>
    </row>
    <row r="689" spans="8:8" x14ac:dyDescent="0.2">
      <c r="H689"/>
    </row>
    <row r="690" spans="8:8" x14ac:dyDescent="0.2">
      <c r="H690"/>
    </row>
    <row r="691" spans="8:8" x14ac:dyDescent="0.2">
      <c r="H691"/>
    </row>
    <row r="692" spans="8:8" x14ac:dyDescent="0.2">
      <c r="H692"/>
    </row>
    <row r="693" spans="8:8" x14ac:dyDescent="0.2">
      <c r="H693"/>
    </row>
    <row r="694" spans="8:8" x14ac:dyDescent="0.2">
      <c r="H694"/>
    </row>
    <row r="695" spans="8:8" x14ac:dyDescent="0.2">
      <c r="H695"/>
    </row>
    <row r="696" spans="8:8" x14ac:dyDescent="0.2">
      <c r="H696"/>
    </row>
    <row r="697" spans="8:8" x14ac:dyDescent="0.2">
      <c r="H697"/>
    </row>
    <row r="698" spans="8:8" x14ac:dyDescent="0.2">
      <c r="H698"/>
    </row>
    <row r="699" spans="8:8" x14ac:dyDescent="0.2">
      <c r="H699"/>
    </row>
    <row r="700" spans="8:8" x14ac:dyDescent="0.2">
      <c r="H700"/>
    </row>
    <row r="701" spans="8:8" x14ac:dyDescent="0.2">
      <c r="H701"/>
    </row>
    <row r="702" spans="8:8" x14ac:dyDescent="0.2">
      <c r="H702"/>
    </row>
    <row r="703" spans="8:8" x14ac:dyDescent="0.2">
      <c r="H703"/>
    </row>
    <row r="704" spans="8:8" x14ac:dyDescent="0.2">
      <c r="H704"/>
    </row>
    <row r="705" spans="8:8" x14ac:dyDescent="0.2">
      <c r="H705"/>
    </row>
    <row r="706" spans="8:8" x14ac:dyDescent="0.2">
      <c r="H706"/>
    </row>
    <row r="707" spans="8:8" x14ac:dyDescent="0.2">
      <c r="H707"/>
    </row>
    <row r="708" spans="8:8" x14ac:dyDescent="0.2">
      <c r="H708"/>
    </row>
    <row r="709" spans="8:8" x14ac:dyDescent="0.2">
      <c r="H709"/>
    </row>
    <row r="710" spans="8:8" x14ac:dyDescent="0.2">
      <c r="H710"/>
    </row>
    <row r="711" spans="8:8" x14ac:dyDescent="0.2">
      <c r="H711"/>
    </row>
    <row r="712" spans="8:8" x14ac:dyDescent="0.2">
      <c r="H712"/>
    </row>
    <row r="713" spans="8:8" x14ac:dyDescent="0.2">
      <c r="H713"/>
    </row>
    <row r="714" spans="8:8" x14ac:dyDescent="0.2">
      <c r="H714"/>
    </row>
    <row r="715" spans="8:8" x14ac:dyDescent="0.2">
      <c r="H715"/>
    </row>
    <row r="716" spans="8:8" x14ac:dyDescent="0.2">
      <c r="H716"/>
    </row>
    <row r="717" spans="8:8" x14ac:dyDescent="0.2">
      <c r="H717"/>
    </row>
    <row r="718" spans="8:8" x14ac:dyDescent="0.2">
      <c r="H718"/>
    </row>
    <row r="719" spans="8:8" x14ac:dyDescent="0.2">
      <c r="H719"/>
    </row>
    <row r="720" spans="8:8" x14ac:dyDescent="0.2">
      <c r="H720"/>
    </row>
    <row r="721" spans="8:8" x14ac:dyDescent="0.2">
      <c r="H721"/>
    </row>
    <row r="722" spans="8:8" x14ac:dyDescent="0.2">
      <c r="H722"/>
    </row>
    <row r="723" spans="8:8" x14ac:dyDescent="0.2">
      <c r="H723"/>
    </row>
    <row r="724" spans="8:8" x14ac:dyDescent="0.2">
      <c r="H724"/>
    </row>
    <row r="725" spans="8:8" x14ac:dyDescent="0.2">
      <c r="H725"/>
    </row>
    <row r="726" spans="8:8" x14ac:dyDescent="0.2">
      <c r="H726"/>
    </row>
    <row r="727" spans="8:8" x14ac:dyDescent="0.2">
      <c r="H727"/>
    </row>
    <row r="728" spans="8:8" x14ac:dyDescent="0.2">
      <c r="H728"/>
    </row>
    <row r="729" spans="8:8" x14ac:dyDescent="0.2">
      <c r="H729"/>
    </row>
    <row r="730" spans="8:8" x14ac:dyDescent="0.2">
      <c r="H730"/>
    </row>
    <row r="731" spans="8:8" x14ac:dyDescent="0.2">
      <c r="H731"/>
    </row>
    <row r="732" spans="8:8" x14ac:dyDescent="0.2">
      <c r="H732"/>
    </row>
    <row r="733" spans="8:8" x14ac:dyDescent="0.2">
      <c r="H733"/>
    </row>
    <row r="734" spans="8:8" x14ac:dyDescent="0.2">
      <c r="H734"/>
    </row>
    <row r="735" spans="8:8" x14ac:dyDescent="0.2">
      <c r="H735"/>
    </row>
    <row r="736" spans="8:8" x14ac:dyDescent="0.2">
      <c r="H736"/>
    </row>
    <row r="737" spans="8:8" x14ac:dyDescent="0.2">
      <c r="H737"/>
    </row>
    <row r="738" spans="8:8" x14ac:dyDescent="0.2">
      <c r="H738"/>
    </row>
    <row r="739" spans="8:8" x14ac:dyDescent="0.2">
      <c r="H739"/>
    </row>
    <row r="740" spans="8:8" x14ac:dyDescent="0.2">
      <c r="H740"/>
    </row>
    <row r="741" spans="8:8" x14ac:dyDescent="0.2">
      <c r="H741"/>
    </row>
    <row r="742" spans="8:8" x14ac:dyDescent="0.2">
      <c r="H742"/>
    </row>
    <row r="743" spans="8:8" x14ac:dyDescent="0.2">
      <c r="H743"/>
    </row>
    <row r="744" spans="8:8" x14ac:dyDescent="0.2">
      <c r="H744"/>
    </row>
    <row r="745" spans="8:8" x14ac:dyDescent="0.2">
      <c r="H745"/>
    </row>
    <row r="746" spans="8:8" x14ac:dyDescent="0.2">
      <c r="H746"/>
    </row>
    <row r="747" spans="8:8" x14ac:dyDescent="0.2">
      <c r="H747"/>
    </row>
    <row r="748" spans="8:8" x14ac:dyDescent="0.2">
      <c r="H748"/>
    </row>
    <row r="749" spans="8:8" x14ac:dyDescent="0.2">
      <c r="H749"/>
    </row>
    <row r="750" spans="8:8" x14ac:dyDescent="0.2">
      <c r="H750"/>
    </row>
    <row r="751" spans="8:8" x14ac:dyDescent="0.2">
      <c r="H751"/>
    </row>
    <row r="752" spans="8:8" x14ac:dyDescent="0.2">
      <c r="H752"/>
    </row>
    <row r="753" spans="8:8" x14ac:dyDescent="0.2">
      <c r="H753"/>
    </row>
    <row r="754" spans="8:8" x14ac:dyDescent="0.2">
      <c r="H754"/>
    </row>
    <row r="755" spans="8:8" x14ac:dyDescent="0.2">
      <c r="H755"/>
    </row>
    <row r="756" spans="8:8" x14ac:dyDescent="0.2">
      <c r="H756"/>
    </row>
    <row r="757" spans="8:8" x14ac:dyDescent="0.2">
      <c r="H757"/>
    </row>
    <row r="758" spans="8:8" x14ac:dyDescent="0.2">
      <c r="H758"/>
    </row>
    <row r="759" spans="8:8" x14ac:dyDescent="0.2">
      <c r="H759"/>
    </row>
    <row r="760" spans="8:8" x14ac:dyDescent="0.2">
      <c r="H760"/>
    </row>
    <row r="761" spans="8:8" x14ac:dyDescent="0.2">
      <c r="H761"/>
    </row>
    <row r="762" spans="8:8" x14ac:dyDescent="0.2">
      <c r="H762"/>
    </row>
    <row r="763" spans="8:8" x14ac:dyDescent="0.2">
      <c r="H763"/>
    </row>
    <row r="764" spans="8:8" x14ac:dyDescent="0.2">
      <c r="H764"/>
    </row>
    <row r="765" spans="8:8" x14ac:dyDescent="0.2">
      <c r="H765"/>
    </row>
    <row r="766" spans="8:8" x14ac:dyDescent="0.2">
      <c r="H766"/>
    </row>
    <row r="767" spans="8:8" x14ac:dyDescent="0.2">
      <c r="H767"/>
    </row>
    <row r="768" spans="8:8" x14ac:dyDescent="0.2">
      <c r="H768"/>
    </row>
    <row r="769" spans="8:8" x14ac:dyDescent="0.2">
      <c r="H769"/>
    </row>
    <row r="770" spans="8:8" x14ac:dyDescent="0.2">
      <c r="H770"/>
    </row>
    <row r="771" spans="8:8" x14ac:dyDescent="0.2">
      <c r="H771"/>
    </row>
    <row r="772" spans="8:8" x14ac:dyDescent="0.2">
      <c r="H772"/>
    </row>
    <row r="773" spans="8:8" x14ac:dyDescent="0.2">
      <c r="H773"/>
    </row>
    <row r="774" spans="8:8" x14ac:dyDescent="0.2">
      <c r="H774"/>
    </row>
    <row r="775" spans="8:8" x14ac:dyDescent="0.2">
      <c r="H775"/>
    </row>
    <row r="776" spans="8:8" x14ac:dyDescent="0.2">
      <c r="H776"/>
    </row>
    <row r="777" spans="8:8" x14ac:dyDescent="0.2">
      <c r="H777"/>
    </row>
    <row r="778" spans="8:8" x14ac:dyDescent="0.2">
      <c r="H778"/>
    </row>
    <row r="779" spans="8:8" x14ac:dyDescent="0.2">
      <c r="H779"/>
    </row>
    <row r="780" spans="8:8" x14ac:dyDescent="0.2">
      <c r="H780"/>
    </row>
    <row r="781" spans="8:8" x14ac:dyDescent="0.2">
      <c r="H781"/>
    </row>
    <row r="782" spans="8:8" x14ac:dyDescent="0.2">
      <c r="H782"/>
    </row>
    <row r="783" spans="8:8" x14ac:dyDescent="0.2">
      <c r="H783"/>
    </row>
    <row r="784" spans="8:8" x14ac:dyDescent="0.2">
      <c r="H784"/>
    </row>
    <row r="785" spans="8:8" x14ac:dyDescent="0.2">
      <c r="H785"/>
    </row>
    <row r="786" spans="8:8" x14ac:dyDescent="0.2">
      <c r="H786"/>
    </row>
    <row r="787" spans="8:8" x14ac:dyDescent="0.2">
      <c r="H787"/>
    </row>
    <row r="788" spans="8:8" x14ac:dyDescent="0.2">
      <c r="H788"/>
    </row>
    <row r="789" spans="8:8" x14ac:dyDescent="0.2">
      <c r="H789"/>
    </row>
    <row r="790" spans="8:8" x14ac:dyDescent="0.2">
      <c r="H790"/>
    </row>
    <row r="791" spans="8:8" x14ac:dyDescent="0.2">
      <c r="H791"/>
    </row>
    <row r="792" spans="8:8" x14ac:dyDescent="0.2">
      <c r="H792"/>
    </row>
    <row r="793" spans="8:8" x14ac:dyDescent="0.2">
      <c r="H793"/>
    </row>
    <row r="794" spans="8:8" x14ac:dyDescent="0.2">
      <c r="H794"/>
    </row>
    <row r="795" spans="8:8" x14ac:dyDescent="0.2">
      <c r="H795"/>
    </row>
    <row r="796" spans="8:8" x14ac:dyDescent="0.2">
      <c r="H796"/>
    </row>
    <row r="797" spans="8:8" x14ac:dyDescent="0.2">
      <c r="H797"/>
    </row>
    <row r="798" spans="8:8" x14ac:dyDescent="0.2">
      <c r="H798"/>
    </row>
    <row r="799" spans="8:8" x14ac:dyDescent="0.2">
      <c r="H799"/>
    </row>
    <row r="800" spans="8:8" x14ac:dyDescent="0.2">
      <c r="H800"/>
    </row>
    <row r="801" spans="8:8" x14ac:dyDescent="0.2">
      <c r="H801"/>
    </row>
    <row r="802" spans="8:8" x14ac:dyDescent="0.2">
      <c r="H802"/>
    </row>
    <row r="803" spans="8:8" x14ac:dyDescent="0.2">
      <c r="H803"/>
    </row>
    <row r="804" spans="8:8" x14ac:dyDescent="0.2">
      <c r="H804"/>
    </row>
    <row r="805" spans="8:8" x14ac:dyDescent="0.2">
      <c r="H805"/>
    </row>
    <row r="806" spans="8:8" x14ac:dyDescent="0.2">
      <c r="H806"/>
    </row>
    <row r="807" spans="8:8" x14ac:dyDescent="0.2">
      <c r="H807"/>
    </row>
    <row r="808" spans="8:8" x14ac:dyDescent="0.2">
      <c r="H808"/>
    </row>
    <row r="809" spans="8:8" x14ac:dyDescent="0.2">
      <c r="H809"/>
    </row>
    <row r="810" spans="8:8" x14ac:dyDescent="0.2">
      <c r="H810"/>
    </row>
    <row r="811" spans="8:8" x14ac:dyDescent="0.2">
      <c r="H811"/>
    </row>
    <row r="812" spans="8:8" x14ac:dyDescent="0.2">
      <c r="H812"/>
    </row>
    <row r="813" spans="8:8" x14ac:dyDescent="0.2">
      <c r="H813"/>
    </row>
    <row r="814" spans="8:8" x14ac:dyDescent="0.2">
      <c r="H814"/>
    </row>
    <row r="815" spans="8:8" x14ac:dyDescent="0.2">
      <c r="H815"/>
    </row>
    <row r="816" spans="8:8" x14ac:dyDescent="0.2">
      <c r="H816"/>
    </row>
    <row r="817" spans="8:8" x14ac:dyDescent="0.2">
      <c r="H817"/>
    </row>
    <row r="818" spans="8:8" x14ac:dyDescent="0.2">
      <c r="H818"/>
    </row>
    <row r="819" spans="8:8" x14ac:dyDescent="0.2">
      <c r="H819"/>
    </row>
    <row r="820" spans="8:8" x14ac:dyDescent="0.2">
      <c r="H820"/>
    </row>
    <row r="821" spans="8:8" x14ac:dyDescent="0.2">
      <c r="H821"/>
    </row>
    <row r="822" spans="8:8" x14ac:dyDescent="0.2">
      <c r="H822"/>
    </row>
    <row r="823" spans="8:8" x14ac:dyDescent="0.2">
      <c r="H823"/>
    </row>
    <row r="824" spans="8:8" x14ac:dyDescent="0.2">
      <c r="H824"/>
    </row>
    <row r="825" spans="8:8" x14ac:dyDescent="0.2">
      <c r="H825"/>
    </row>
    <row r="826" spans="8:8" x14ac:dyDescent="0.2">
      <c r="H826"/>
    </row>
    <row r="827" spans="8:8" x14ac:dyDescent="0.2">
      <c r="H827"/>
    </row>
    <row r="828" spans="8:8" x14ac:dyDescent="0.2">
      <c r="H828"/>
    </row>
    <row r="829" spans="8:8" x14ac:dyDescent="0.2">
      <c r="H829"/>
    </row>
    <row r="830" spans="8:8" x14ac:dyDescent="0.2">
      <c r="H830"/>
    </row>
    <row r="831" spans="8:8" x14ac:dyDescent="0.2">
      <c r="H831"/>
    </row>
    <row r="832" spans="8:8" x14ac:dyDescent="0.2">
      <c r="H832"/>
    </row>
    <row r="833" spans="8:8" x14ac:dyDescent="0.2">
      <c r="H833"/>
    </row>
    <row r="834" spans="8:8" x14ac:dyDescent="0.2">
      <c r="H834"/>
    </row>
    <row r="835" spans="8:8" x14ac:dyDescent="0.2">
      <c r="H835"/>
    </row>
    <row r="836" spans="8:8" x14ac:dyDescent="0.2">
      <c r="H836"/>
    </row>
    <row r="837" spans="8:8" x14ac:dyDescent="0.2">
      <c r="H837"/>
    </row>
    <row r="838" spans="8:8" x14ac:dyDescent="0.2">
      <c r="H838"/>
    </row>
    <row r="839" spans="8:8" x14ac:dyDescent="0.2">
      <c r="H839"/>
    </row>
    <row r="840" spans="8:8" x14ac:dyDescent="0.2">
      <c r="H840"/>
    </row>
    <row r="841" spans="8:8" x14ac:dyDescent="0.2">
      <c r="H841"/>
    </row>
    <row r="842" spans="8:8" x14ac:dyDescent="0.2">
      <c r="H842"/>
    </row>
    <row r="843" spans="8:8" x14ac:dyDescent="0.2">
      <c r="H843"/>
    </row>
    <row r="844" spans="8:8" x14ac:dyDescent="0.2">
      <c r="H844"/>
    </row>
    <row r="845" spans="8:8" x14ac:dyDescent="0.2">
      <c r="H845"/>
    </row>
    <row r="846" spans="8:8" x14ac:dyDescent="0.2">
      <c r="H846"/>
    </row>
    <row r="847" spans="8:8" x14ac:dyDescent="0.2">
      <c r="H847"/>
    </row>
    <row r="848" spans="8:8" x14ac:dyDescent="0.2">
      <c r="H848"/>
    </row>
    <row r="849" spans="8:8" x14ac:dyDescent="0.2">
      <c r="H849"/>
    </row>
    <row r="850" spans="8:8" x14ac:dyDescent="0.2">
      <c r="H850"/>
    </row>
    <row r="851" spans="8:8" x14ac:dyDescent="0.2">
      <c r="H851"/>
    </row>
    <row r="852" spans="8:8" x14ac:dyDescent="0.2">
      <c r="H852"/>
    </row>
    <row r="853" spans="8:8" x14ac:dyDescent="0.2">
      <c r="H853"/>
    </row>
    <row r="854" spans="8:8" x14ac:dyDescent="0.2">
      <c r="H854"/>
    </row>
    <row r="855" spans="8:8" x14ac:dyDescent="0.2">
      <c r="H855"/>
    </row>
    <row r="856" spans="8:8" x14ac:dyDescent="0.2">
      <c r="H856"/>
    </row>
    <row r="857" spans="8:8" x14ac:dyDescent="0.2">
      <c r="H857"/>
    </row>
    <row r="858" spans="8:8" x14ac:dyDescent="0.2">
      <c r="H858"/>
    </row>
    <row r="859" spans="8:8" x14ac:dyDescent="0.2">
      <c r="H859"/>
    </row>
    <row r="860" spans="8:8" x14ac:dyDescent="0.2">
      <c r="H860"/>
    </row>
    <row r="861" spans="8:8" x14ac:dyDescent="0.2">
      <c r="H861"/>
    </row>
    <row r="862" spans="8:8" x14ac:dyDescent="0.2">
      <c r="H862"/>
    </row>
    <row r="863" spans="8:8" x14ac:dyDescent="0.2">
      <c r="H863"/>
    </row>
    <row r="864" spans="8:8" x14ac:dyDescent="0.2">
      <c r="H864"/>
    </row>
    <row r="865" spans="8:8" x14ac:dyDescent="0.2">
      <c r="H865"/>
    </row>
    <row r="866" spans="8:8" x14ac:dyDescent="0.2">
      <c r="H866"/>
    </row>
    <row r="867" spans="8:8" x14ac:dyDescent="0.2">
      <c r="H867"/>
    </row>
    <row r="868" spans="8:8" x14ac:dyDescent="0.2">
      <c r="H868"/>
    </row>
    <row r="869" spans="8:8" x14ac:dyDescent="0.2">
      <c r="H869"/>
    </row>
    <row r="870" spans="8:8" x14ac:dyDescent="0.2">
      <c r="H870"/>
    </row>
    <row r="871" spans="8:8" x14ac:dyDescent="0.2">
      <c r="H871"/>
    </row>
    <row r="872" spans="8:8" x14ac:dyDescent="0.2">
      <c r="H872"/>
    </row>
    <row r="873" spans="8:8" x14ac:dyDescent="0.2">
      <c r="H873"/>
    </row>
    <row r="874" spans="8:8" x14ac:dyDescent="0.2">
      <c r="H874"/>
    </row>
    <row r="875" spans="8:8" x14ac:dyDescent="0.2">
      <c r="H875"/>
    </row>
    <row r="876" spans="8:8" x14ac:dyDescent="0.2">
      <c r="H876"/>
    </row>
    <row r="877" spans="8:8" x14ac:dyDescent="0.2">
      <c r="H877"/>
    </row>
    <row r="878" spans="8:8" x14ac:dyDescent="0.2">
      <c r="H878"/>
    </row>
    <row r="879" spans="8:8" x14ac:dyDescent="0.2">
      <c r="H879"/>
    </row>
    <row r="880" spans="8:8" x14ac:dyDescent="0.2">
      <c r="H880"/>
    </row>
    <row r="881" spans="8:8" x14ac:dyDescent="0.2">
      <c r="H881"/>
    </row>
    <row r="882" spans="8:8" x14ac:dyDescent="0.2">
      <c r="H882"/>
    </row>
    <row r="883" spans="8:8" x14ac:dyDescent="0.2">
      <c r="H883"/>
    </row>
    <row r="884" spans="8:8" x14ac:dyDescent="0.2">
      <c r="H884"/>
    </row>
    <row r="885" spans="8:8" x14ac:dyDescent="0.2">
      <c r="H885"/>
    </row>
    <row r="886" spans="8:8" x14ac:dyDescent="0.2">
      <c r="H886"/>
    </row>
    <row r="887" spans="8:8" x14ac:dyDescent="0.2">
      <c r="H887"/>
    </row>
    <row r="888" spans="8:8" x14ac:dyDescent="0.2">
      <c r="H888"/>
    </row>
    <row r="889" spans="8:8" x14ac:dyDescent="0.2">
      <c r="H889"/>
    </row>
    <row r="890" spans="8:8" x14ac:dyDescent="0.2">
      <c r="H890"/>
    </row>
    <row r="891" spans="8:8" x14ac:dyDescent="0.2">
      <c r="H891"/>
    </row>
    <row r="892" spans="8:8" x14ac:dyDescent="0.2">
      <c r="H892"/>
    </row>
    <row r="893" spans="8:8" x14ac:dyDescent="0.2">
      <c r="H893"/>
    </row>
    <row r="894" spans="8:8" x14ac:dyDescent="0.2">
      <c r="H894"/>
    </row>
    <row r="895" spans="8:8" x14ac:dyDescent="0.2">
      <c r="H895"/>
    </row>
    <row r="896" spans="8:8" x14ac:dyDescent="0.2">
      <c r="H896"/>
    </row>
    <row r="897" spans="8:8" x14ac:dyDescent="0.2">
      <c r="H897"/>
    </row>
    <row r="898" spans="8:8" x14ac:dyDescent="0.2">
      <c r="H898"/>
    </row>
    <row r="899" spans="8:8" x14ac:dyDescent="0.2">
      <c r="H899"/>
    </row>
    <row r="900" spans="8:8" x14ac:dyDescent="0.2">
      <c r="H900"/>
    </row>
    <row r="901" spans="8:8" x14ac:dyDescent="0.2">
      <c r="H901"/>
    </row>
    <row r="902" spans="8:8" x14ac:dyDescent="0.2">
      <c r="H902"/>
    </row>
    <row r="903" spans="8:8" x14ac:dyDescent="0.2">
      <c r="H903"/>
    </row>
    <row r="904" spans="8:8" x14ac:dyDescent="0.2">
      <c r="H904"/>
    </row>
    <row r="905" spans="8:8" x14ac:dyDescent="0.2">
      <c r="H905"/>
    </row>
    <row r="906" spans="8:8" x14ac:dyDescent="0.2">
      <c r="H906"/>
    </row>
    <row r="907" spans="8:8" x14ac:dyDescent="0.2">
      <c r="H907"/>
    </row>
    <row r="908" spans="8:8" x14ac:dyDescent="0.2">
      <c r="H908"/>
    </row>
    <row r="909" spans="8:8" x14ac:dyDescent="0.2">
      <c r="H909"/>
    </row>
    <row r="910" spans="8:8" x14ac:dyDescent="0.2">
      <c r="H910"/>
    </row>
    <row r="911" spans="8:8" x14ac:dyDescent="0.2">
      <c r="H911"/>
    </row>
    <row r="912" spans="8:8" x14ac:dyDescent="0.2">
      <c r="H912"/>
    </row>
    <row r="913" spans="8:8" x14ac:dyDescent="0.2">
      <c r="H913"/>
    </row>
    <row r="914" spans="8:8" x14ac:dyDescent="0.2">
      <c r="H914"/>
    </row>
    <row r="915" spans="8:8" x14ac:dyDescent="0.2">
      <c r="H915"/>
    </row>
    <row r="916" spans="8:8" x14ac:dyDescent="0.2">
      <c r="H916"/>
    </row>
    <row r="917" spans="8:8" x14ac:dyDescent="0.2">
      <c r="H917"/>
    </row>
    <row r="918" spans="8:8" x14ac:dyDescent="0.2">
      <c r="H918"/>
    </row>
    <row r="919" spans="8:8" x14ac:dyDescent="0.2">
      <c r="H919"/>
    </row>
    <row r="920" spans="8:8" x14ac:dyDescent="0.2">
      <c r="H920"/>
    </row>
    <row r="921" spans="8:8" x14ac:dyDescent="0.2">
      <c r="H921"/>
    </row>
    <row r="922" spans="8:8" x14ac:dyDescent="0.2">
      <c r="H922"/>
    </row>
    <row r="923" spans="8:8" x14ac:dyDescent="0.2">
      <c r="H923"/>
    </row>
    <row r="924" spans="8:8" x14ac:dyDescent="0.2">
      <c r="H924"/>
    </row>
    <row r="925" spans="8:8" x14ac:dyDescent="0.2">
      <c r="H925"/>
    </row>
    <row r="926" spans="8:8" x14ac:dyDescent="0.2">
      <c r="H926"/>
    </row>
    <row r="927" spans="8:8" x14ac:dyDescent="0.2">
      <c r="H927"/>
    </row>
    <row r="928" spans="8:8" x14ac:dyDescent="0.2">
      <c r="H928"/>
    </row>
    <row r="929" spans="8:8" x14ac:dyDescent="0.2">
      <c r="H929"/>
    </row>
    <row r="930" spans="8:8" x14ac:dyDescent="0.2">
      <c r="H930"/>
    </row>
    <row r="931" spans="8:8" x14ac:dyDescent="0.2">
      <c r="H931"/>
    </row>
    <row r="932" spans="8:8" x14ac:dyDescent="0.2">
      <c r="H932"/>
    </row>
    <row r="933" spans="8:8" x14ac:dyDescent="0.2">
      <c r="H933"/>
    </row>
    <row r="934" spans="8:8" x14ac:dyDescent="0.2">
      <c r="H934"/>
    </row>
    <row r="935" spans="8:8" x14ac:dyDescent="0.2">
      <c r="H935"/>
    </row>
    <row r="936" spans="8:8" x14ac:dyDescent="0.2">
      <c r="H936"/>
    </row>
    <row r="937" spans="8:8" x14ac:dyDescent="0.2">
      <c r="H937"/>
    </row>
    <row r="938" spans="8:8" x14ac:dyDescent="0.2">
      <c r="H938"/>
    </row>
    <row r="939" spans="8:8" x14ac:dyDescent="0.2">
      <c r="H939"/>
    </row>
    <row r="940" spans="8:8" x14ac:dyDescent="0.2">
      <c r="H940"/>
    </row>
    <row r="941" spans="8:8" x14ac:dyDescent="0.2">
      <c r="H941"/>
    </row>
    <row r="942" spans="8:8" x14ac:dyDescent="0.2">
      <c r="H942"/>
    </row>
    <row r="943" spans="8:8" x14ac:dyDescent="0.2">
      <c r="H943"/>
    </row>
    <row r="944" spans="8:8" x14ac:dyDescent="0.2">
      <c r="H944"/>
    </row>
    <row r="945" spans="8:8" x14ac:dyDescent="0.2">
      <c r="H945"/>
    </row>
    <row r="946" spans="8:8" x14ac:dyDescent="0.2">
      <c r="H946"/>
    </row>
    <row r="947" spans="8:8" x14ac:dyDescent="0.2">
      <c r="H947"/>
    </row>
    <row r="948" spans="8:8" x14ac:dyDescent="0.2">
      <c r="H948"/>
    </row>
    <row r="949" spans="8:8" x14ac:dyDescent="0.2">
      <c r="H949"/>
    </row>
    <row r="950" spans="8:8" x14ac:dyDescent="0.2">
      <c r="H950"/>
    </row>
    <row r="951" spans="8:8" x14ac:dyDescent="0.2">
      <c r="H951"/>
    </row>
    <row r="952" spans="8:8" x14ac:dyDescent="0.2">
      <c r="H952"/>
    </row>
    <row r="953" spans="8:8" x14ac:dyDescent="0.2">
      <c r="H953"/>
    </row>
    <row r="954" spans="8:8" x14ac:dyDescent="0.2">
      <c r="H954"/>
    </row>
    <row r="955" spans="8:8" x14ac:dyDescent="0.2">
      <c r="H955"/>
    </row>
    <row r="956" spans="8:8" x14ac:dyDescent="0.2">
      <c r="H956"/>
    </row>
    <row r="957" spans="8:8" x14ac:dyDescent="0.2">
      <c r="H957"/>
    </row>
    <row r="958" spans="8:8" x14ac:dyDescent="0.2">
      <c r="H958"/>
    </row>
    <row r="959" spans="8:8" x14ac:dyDescent="0.2">
      <c r="H959"/>
    </row>
    <row r="960" spans="8:8" x14ac:dyDescent="0.2">
      <c r="H960"/>
    </row>
    <row r="961" spans="8:8" x14ac:dyDescent="0.2">
      <c r="H961"/>
    </row>
    <row r="962" spans="8:8" x14ac:dyDescent="0.2">
      <c r="H962"/>
    </row>
    <row r="963" spans="8:8" x14ac:dyDescent="0.2">
      <c r="H963"/>
    </row>
    <row r="964" spans="8:8" x14ac:dyDescent="0.2">
      <c r="H964"/>
    </row>
    <row r="965" spans="8:8" x14ac:dyDescent="0.2">
      <c r="H965"/>
    </row>
    <row r="966" spans="8:8" x14ac:dyDescent="0.2">
      <c r="H966"/>
    </row>
    <row r="967" spans="8:8" x14ac:dyDescent="0.2">
      <c r="H967"/>
    </row>
    <row r="968" spans="8:8" x14ac:dyDescent="0.2">
      <c r="H968"/>
    </row>
    <row r="969" spans="8:8" x14ac:dyDescent="0.2">
      <c r="H969"/>
    </row>
    <row r="970" spans="8:8" x14ac:dyDescent="0.2">
      <c r="H970"/>
    </row>
    <row r="971" spans="8:8" x14ac:dyDescent="0.2">
      <c r="H971"/>
    </row>
    <row r="972" spans="8:8" x14ac:dyDescent="0.2">
      <c r="H972"/>
    </row>
    <row r="973" spans="8:8" x14ac:dyDescent="0.2">
      <c r="H973"/>
    </row>
    <row r="974" spans="8:8" x14ac:dyDescent="0.2">
      <c r="H974"/>
    </row>
    <row r="975" spans="8:8" x14ac:dyDescent="0.2">
      <c r="H975"/>
    </row>
    <row r="976" spans="8:8" x14ac:dyDescent="0.2">
      <c r="H976"/>
    </row>
    <row r="977" spans="8:8" x14ac:dyDescent="0.2">
      <c r="H977"/>
    </row>
    <row r="978" spans="8:8" x14ac:dyDescent="0.2">
      <c r="H978"/>
    </row>
    <row r="979" spans="8:8" x14ac:dyDescent="0.2">
      <c r="H979"/>
    </row>
    <row r="980" spans="8:8" x14ac:dyDescent="0.2">
      <c r="H980"/>
    </row>
    <row r="981" spans="8:8" x14ac:dyDescent="0.2">
      <c r="H981"/>
    </row>
    <row r="982" spans="8:8" x14ac:dyDescent="0.2">
      <c r="H982"/>
    </row>
    <row r="983" spans="8:8" x14ac:dyDescent="0.2">
      <c r="H983"/>
    </row>
    <row r="984" spans="8:8" x14ac:dyDescent="0.2">
      <c r="H984"/>
    </row>
    <row r="985" spans="8:8" x14ac:dyDescent="0.2">
      <c r="H985"/>
    </row>
    <row r="986" spans="8:8" x14ac:dyDescent="0.2">
      <c r="H986"/>
    </row>
    <row r="987" spans="8:8" x14ac:dyDescent="0.2">
      <c r="H987"/>
    </row>
    <row r="988" spans="8:8" x14ac:dyDescent="0.2">
      <c r="H988"/>
    </row>
    <row r="989" spans="8:8" x14ac:dyDescent="0.2">
      <c r="H989"/>
    </row>
    <row r="990" spans="8:8" x14ac:dyDescent="0.2">
      <c r="H990"/>
    </row>
    <row r="991" spans="8:8" x14ac:dyDescent="0.2">
      <c r="H991"/>
    </row>
    <row r="992" spans="8:8" x14ac:dyDescent="0.2">
      <c r="H992"/>
    </row>
    <row r="993" spans="8:8" x14ac:dyDescent="0.2">
      <c r="H993"/>
    </row>
    <row r="994" spans="8:8" x14ac:dyDescent="0.2">
      <c r="H994"/>
    </row>
    <row r="995" spans="8:8" x14ac:dyDescent="0.2">
      <c r="H995"/>
    </row>
    <row r="996" spans="8:8" x14ac:dyDescent="0.2">
      <c r="H996"/>
    </row>
    <row r="997" spans="8:8" x14ac:dyDescent="0.2">
      <c r="H997"/>
    </row>
    <row r="998" spans="8:8" x14ac:dyDescent="0.2">
      <c r="H998"/>
    </row>
    <row r="999" spans="8:8" x14ac:dyDescent="0.2">
      <c r="H999"/>
    </row>
    <row r="1000" spans="8:8" x14ac:dyDescent="0.2">
      <c r="H1000"/>
    </row>
    <row r="1001" spans="8:8" x14ac:dyDescent="0.2">
      <c r="H1001"/>
    </row>
    <row r="1002" spans="8:8" x14ac:dyDescent="0.2">
      <c r="H1002"/>
    </row>
    <row r="1003" spans="8:8" x14ac:dyDescent="0.2">
      <c r="H1003"/>
    </row>
    <row r="1004" spans="8:8" x14ac:dyDescent="0.2">
      <c r="H1004"/>
    </row>
    <row r="1005" spans="8:8" x14ac:dyDescent="0.2">
      <c r="H1005"/>
    </row>
    <row r="1006" spans="8:8" x14ac:dyDescent="0.2">
      <c r="H1006"/>
    </row>
    <row r="1007" spans="8:8" x14ac:dyDescent="0.2">
      <c r="H1007"/>
    </row>
    <row r="1008" spans="8:8" x14ac:dyDescent="0.2">
      <c r="H1008"/>
    </row>
    <row r="1009" spans="8:8" x14ac:dyDescent="0.2">
      <c r="H1009"/>
    </row>
    <row r="1010" spans="8:8" x14ac:dyDescent="0.2">
      <c r="H1010"/>
    </row>
    <row r="1011" spans="8:8" x14ac:dyDescent="0.2">
      <c r="H1011"/>
    </row>
    <row r="1012" spans="8:8" x14ac:dyDescent="0.2">
      <c r="H1012"/>
    </row>
    <row r="1013" spans="8:8" x14ac:dyDescent="0.2">
      <c r="H1013"/>
    </row>
    <row r="1014" spans="8:8" x14ac:dyDescent="0.2">
      <c r="H1014"/>
    </row>
    <row r="1015" spans="8:8" x14ac:dyDescent="0.2">
      <c r="H1015"/>
    </row>
    <row r="1016" spans="8:8" x14ac:dyDescent="0.2">
      <c r="H1016"/>
    </row>
    <row r="1017" spans="8:8" x14ac:dyDescent="0.2">
      <c r="H1017"/>
    </row>
    <row r="1018" spans="8:8" x14ac:dyDescent="0.2">
      <c r="H1018"/>
    </row>
    <row r="1019" spans="8:8" x14ac:dyDescent="0.2">
      <c r="H1019"/>
    </row>
    <row r="1020" spans="8:8" x14ac:dyDescent="0.2">
      <c r="H1020"/>
    </row>
    <row r="1021" spans="8:8" x14ac:dyDescent="0.2">
      <c r="H1021"/>
    </row>
    <row r="1022" spans="8:8" x14ac:dyDescent="0.2">
      <c r="H1022"/>
    </row>
    <row r="1023" spans="8:8" x14ac:dyDescent="0.2">
      <c r="H1023"/>
    </row>
    <row r="1024" spans="8:8" x14ac:dyDescent="0.2">
      <c r="H1024"/>
    </row>
    <row r="1025" spans="8:8" x14ac:dyDescent="0.2">
      <c r="H1025"/>
    </row>
    <row r="1026" spans="8:8" x14ac:dyDescent="0.2">
      <c r="H1026"/>
    </row>
    <row r="1027" spans="8:8" x14ac:dyDescent="0.2">
      <c r="H1027"/>
    </row>
    <row r="1028" spans="8:8" x14ac:dyDescent="0.2">
      <c r="H1028"/>
    </row>
    <row r="1029" spans="8:8" x14ac:dyDescent="0.2">
      <c r="H1029"/>
    </row>
    <row r="1030" spans="8:8" x14ac:dyDescent="0.2">
      <c r="H1030"/>
    </row>
    <row r="1031" spans="8:8" x14ac:dyDescent="0.2">
      <c r="H1031"/>
    </row>
    <row r="1032" spans="8:8" x14ac:dyDescent="0.2">
      <c r="H1032"/>
    </row>
    <row r="1033" spans="8:8" x14ac:dyDescent="0.2">
      <c r="H1033"/>
    </row>
    <row r="1034" spans="8:8" x14ac:dyDescent="0.2">
      <c r="H1034"/>
    </row>
    <row r="1035" spans="8:8" x14ac:dyDescent="0.2">
      <c r="H1035"/>
    </row>
    <row r="1036" spans="8:8" x14ac:dyDescent="0.2">
      <c r="H1036"/>
    </row>
    <row r="1037" spans="8:8" x14ac:dyDescent="0.2">
      <c r="H1037"/>
    </row>
    <row r="1038" spans="8:8" x14ac:dyDescent="0.2">
      <c r="H1038"/>
    </row>
    <row r="1039" spans="8:8" x14ac:dyDescent="0.2">
      <c r="H1039"/>
    </row>
    <row r="1040" spans="8:8" x14ac:dyDescent="0.2">
      <c r="H1040"/>
    </row>
    <row r="1041" spans="8:8" x14ac:dyDescent="0.2">
      <c r="H1041"/>
    </row>
    <row r="1042" spans="8:8" x14ac:dyDescent="0.2">
      <c r="H1042"/>
    </row>
    <row r="1043" spans="8:8" x14ac:dyDescent="0.2">
      <c r="H1043"/>
    </row>
    <row r="1044" spans="8:8" x14ac:dyDescent="0.2">
      <c r="H1044"/>
    </row>
    <row r="1045" spans="8:8" x14ac:dyDescent="0.2">
      <c r="H1045"/>
    </row>
    <row r="1046" spans="8:8" x14ac:dyDescent="0.2">
      <c r="H1046"/>
    </row>
    <row r="1047" spans="8:8" x14ac:dyDescent="0.2">
      <c r="H1047"/>
    </row>
    <row r="1048" spans="8:8" x14ac:dyDescent="0.2">
      <c r="H1048"/>
    </row>
    <row r="1049" spans="8:8" x14ac:dyDescent="0.2">
      <c r="H1049"/>
    </row>
    <row r="1050" spans="8:8" x14ac:dyDescent="0.2">
      <c r="H1050"/>
    </row>
    <row r="1051" spans="8:8" x14ac:dyDescent="0.2">
      <c r="H1051"/>
    </row>
    <row r="1052" spans="8:8" x14ac:dyDescent="0.2">
      <c r="H1052"/>
    </row>
    <row r="1053" spans="8:8" x14ac:dyDescent="0.2">
      <c r="H1053"/>
    </row>
    <row r="1054" spans="8:8" x14ac:dyDescent="0.2">
      <c r="H1054"/>
    </row>
    <row r="1055" spans="8:8" x14ac:dyDescent="0.2">
      <c r="H1055"/>
    </row>
    <row r="1056" spans="8:8" x14ac:dyDescent="0.2">
      <c r="H1056"/>
    </row>
    <row r="1057" spans="8:8" x14ac:dyDescent="0.2">
      <c r="H1057"/>
    </row>
    <row r="1058" spans="8:8" x14ac:dyDescent="0.2">
      <c r="H1058"/>
    </row>
    <row r="1059" spans="8:8" x14ac:dyDescent="0.2">
      <c r="H1059"/>
    </row>
    <row r="1060" spans="8:8" x14ac:dyDescent="0.2">
      <c r="H1060"/>
    </row>
    <row r="1061" spans="8:8" x14ac:dyDescent="0.2">
      <c r="H1061"/>
    </row>
    <row r="1062" spans="8:8" x14ac:dyDescent="0.2">
      <c r="H1062"/>
    </row>
    <row r="1063" spans="8:8" x14ac:dyDescent="0.2">
      <c r="H1063"/>
    </row>
    <row r="1064" spans="8:8" x14ac:dyDescent="0.2">
      <c r="H1064"/>
    </row>
    <row r="1065" spans="8:8" x14ac:dyDescent="0.2">
      <c r="H1065"/>
    </row>
    <row r="1066" spans="8:8" x14ac:dyDescent="0.2">
      <c r="H1066"/>
    </row>
    <row r="1067" spans="8:8" x14ac:dyDescent="0.2">
      <c r="H1067"/>
    </row>
    <row r="1068" spans="8:8" x14ac:dyDescent="0.2">
      <c r="H1068"/>
    </row>
    <row r="1069" spans="8:8" x14ac:dyDescent="0.2">
      <c r="H1069"/>
    </row>
    <row r="1070" spans="8:8" x14ac:dyDescent="0.2">
      <c r="H1070"/>
    </row>
    <row r="1071" spans="8:8" x14ac:dyDescent="0.2">
      <c r="H1071"/>
    </row>
    <row r="1072" spans="8:8" x14ac:dyDescent="0.2">
      <c r="H1072"/>
    </row>
    <row r="1073" spans="8:8" x14ac:dyDescent="0.2">
      <c r="H1073"/>
    </row>
    <row r="1074" spans="8:8" x14ac:dyDescent="0.2">
      <c r="H1074"/>
    </row>
    <row r="1075" spans="8:8" x14ac:dyDescent="0.2">
      <c r="H1075"/>
    </row>
    <row r="1076" spans="8:8" x14ac:dyDescent="0.2">
      <c r="H1076"/>
    </row>
    <row r="1077" spans="8:8" x14ac:dyDescent="0.2">
      <c r="H1077"/>
    </row>
    <row r="1078" spans="8:8" x14ac:dyDescent="0.2">
      <c r="H1078"/>
    </row>
    <row r="1079" spans="8:8" x14ac:dyDescent="0.2">
      <c r="H1079"/>
    </row>
    <row r="1080" spans="8:8" x14ac:dyDescent="0.2">
      <c r="H1080"/>
    </row>
    <row r="1081" spans="8:8" x14ac:dyDescent="0.2">
      <c r="H1081"/>
    </row>
    <row r="1082" spans="8:8" x14ac:dyDescent="0.2">
      <c r="H1082"/>
    </row>
    <row r="1083" spans="8:8" x14ac:dyDescent="0.2">
      <c r="H1083"/>
    </row>
    <row r="1084" spans="8:8" x14ac:dyDescent="0.2">
      <c r="H1084"/>
    </row>
    <row r="1085" spans="8:8" x14ac:dyDescent="0.2">
      <c r="H1085"/>
    </row>
    <row r="1086" spans="8:8" x14ac:dyDescent="0.2">
      <c r="H1086"/>
    </row>
    <row r="1087" spans="8:8" x14ac:dyDescent="0.2">
      <c r="H1087"/>
    </row>
    <row r="1088" spans="8:8" x14ac:dyDescent="0.2">
      <c r="H1088"/>
    </row>
    <row r="1089" spans="8:8" x14ac:dyDescent="0.2">
      <c r="H1089"/>
    </row>
    <row r="1090" spans="8:8" x14ac:dyDescent="0.2">
      <c r="H1090"/>
    </row>
    <row r="1091" spans="8:8" x14ac:dyDescent="0.2">
      <c r="H1091"/>
    </row>
    <row r="1092" spans="8:8" x14ac:dyDescent="0.2">
      <c r="H1092"/>
    </row>
    <row r="1093" spans="8:8" x14ac:dyDescent="0.2">
      <c r="H1093"/>
    </row>
    <row r="1094" spans="8:8" x14ac:dyDescent="0.2">
      <c r="H1094"/>
    </row>
    <row r="1095" spans="8:8" x14ac:dyDescent="0.2">
      <c r="H1095"/>
    </row>
    <row r="1096" spans="8:8" x14ac:dyDescent="0.2">
      <c r="H1096"/>
    </row>
    <row r="1097" spans="8:8" x14ac:dyDescent="0.2">
      <c r="H1097"/>
    </row>
    <row r="1098" spans="8:8" x14ac:dyDescent="0.2">
      <c r="H1098"/>
    </row>
    <row r="1099" spans="8:8" x14ac:dyDescent="0.2">
      <c r="H1099"/>
    </row>
    <row r="1100" spans="8:8" x14ac:dyDescent="0.2">
      <c r="H1100"/>
    </row>
    <row r="1101" spans="8:8" x14ac:dyDescent="0.2">
      <c r="H1101"/>
    </row>
    <row r="1102" spans="8:8" x14ac:dyDescent="0.2">
      <c r="H1102"/>
    </row>
    <row r="1103" spans="8:8" x14ac:dyDescent="0.2">
      <c r="H1103"/>
    </row>
    <row r="1104" spans="8:8" x14ac:dyDescent="0.2">
      <c r="H1104"/>
    </row>
    <row r="1105" spans="8:8" x14ac:dyDescent="0.2">
      <c r="H1105"/>
    </row>
    <row r="1106" spans="8:8" x14ac:dyDescent="0.2">
      <c r="H1106"/>
    </row>
    <row r="1107" spans="8:8" x14ac:dyDescent="0.2">
      <c r="H1107"/>
    </row>
    <row r="1108" spans="8:8" x14ac:dyDescent="0.2">
      <c r="H1108"/>
    </row>
    <row r="1109" spans="8:8" x14ac:dyDescent="0.2">
      <c r="H1109"/>
    </row>
    <row r="1110" spans="8:8" x14ac:dyDescent="0.2">
      <c r="H1110"/>
    </row>
    <row r="1111" spans="8:8" x14ac:dyDescent="0.2">
      <c r="H1111"/>
    </row>
    <row r="1112" spans="8:8" x14ac:dyDescent="0.2">
      <c r="H1112"/>
    </row>
    <row r="1113" spans="8:8" x14ac:dyDescent="0.2">
      <c r="H1113"/>
    </row>
    <row r="1114" spans="8:8" x14ac:dyDescent="0.2">
      <c r="H1114"/>
    </row>
    <row r="1115" spans="8:8" x14ac:dyDescent="0.2">
      <c r="H1115"/>
    </row>
    <row r="1116" spans="8:8" x14ac:dyDescent="0.2">
      <c r="H1116"/>
    </row>
    <row r="1117" spans="8:8" x14ac:dyDescent="0.2">
      <c r="H1117"/>
    </row>
    <row r="1118" spans="8:8" x14ac:dyDescent="0.2">
      <c r="H1118"/>
    </row>
    <row r="1119" spans="8:8" x14ac:dyDescent="0.2">
      <c r="H1119"/>
    </row>
    <row r="1120" spans="8:8" x14ac:dyDescent="0.2">
      <c r="H1120"/>
    </row>
    <row r="1121" spans="8:8" x14ac:dyDescent="0.2">
      <c r="H1121"/>
    </row>
    <row r="1122" spans="8:8" x14ac:dyDescent="0.2">
      <c r="H1122"/>
    </row>
    <row r="1123" spans="8:8" x14ac:dyDescent="0.2">
      <c r="H1123"/>
    </row>
    <row r="1124" spans="8:8" x14ac:dyDescent="0.2">
      <c r="H1124"/>
    </row>
    <row r="1125" spans="8:8" x14ac:dyDescent="0.2">
      <c r="H1125"/>
    </row>
    <row r="1126" spans="8:8" x14ac:dyDescent="0.2">
      <c r="H1126"/>
    </row>
    <row r="1127" spans="8:8" x14ac:dyDescent="0.2">
      <c r="H1127"/>
    </row>
    <row r="1128" spans="8:8" x14ac:dyDescent="0.2">
      <c r="H1128"/>
    </row>
    <row r="1129" spans="8:8" x14ac:dyDescent="0.2">
      <c r="H1129"/>
    </row>
    <row r="1130" spans="8:8" x14ac:dyDescent="0.2">
      <c r="H1130"/>
    </row>
    <row r="1131" spans="8:8" x14ac:dyDescent="0.2">
      <c r="H1131"/>
    </row>
    <row r="1132" spans="8:8" x14ac:dyDescent="0.2">
      <c r="H1132"/>
    </row>
    <row r="1133" spans="8:8" x14ac:dyDescent="0.2">
      <c r="H1133"/>
    </row>
    <row r="1134" spans="8:8" x14ac:dyDescent="0.2">
      <c r="H1134"/>
    </row>
    <row r="1135" spans="8:8" x14ac:dyDescent="0.2">
      <c r="H1135"/>
    </row>
  </sheetData>
  <sheetProtection selectLockedCells="1"/>
  <dataValidations count="1">
    <dataValidation type="list" allowBlank="1" showInputMessage="1" showErrorMessage="1" sqref="E7" xr:uid="{D00DAA21-AF19-47DD-88C0-B92A8292DDE0}">
      <formula1>$H$2:$H$252</formula1>
    </dataValidation>
  </dataValidations>
  <pageMargins left="0.7" right="0.7" top="0.78740157499999996" bottom="0.78740157499999996"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6"/>
  <dimension ref="A1:A6"/>
  <sheetViews>
    <sheetView workbookViewId="0">
      <selection activeCell="D3" sqref="D3"/>
    </sheetView>
  </sheetViews>
  <sheetFormatPr baseColWidth="10" defaultRowHeight="23.25" x14ac:dyDescent="0.35"/>
  <cols>
    <col min="1" max="16384" width="11.42578125" style="95"/>
  </cols>
  <sheetData>
    <row r="1" spans="1:1" x14ac:dyDescent="0.35">
      <c r="A1" s="95" t="s">
        <v>435</v>
      </c>
    </row>
    <row r="2" spans="1:1" x14ac:dyDescent="0.35">
      <c r="A2" s="95" t="s">
        <v>436</v>
      </c>
    </row>
    <row r="3" spans="1:1" x14ac:dyDescent="0.35">
      <c r="A3" s="95" t="s">
        <v>437</v>
      </c>
    </row>
    <row r="6" spans="1:1" x14ac:dyDescent="0.35">
      <c r="A6" s="95" t="s">
        <v>446</v>
      </c>
    </row>
  </sheetData>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8</vt:i4>
      </vt:variant>
    </vt:vector>
  </HeadingPairs>
  <TitlesOfParts>
    <vt:vector size="16" baseType="lpstr">
      <vt:lpstr>Deutsch</vt:lpstr>
      <vt:lpstr>Français</vt:lpstr>
      <vt:lpstr>Mehrsprachig Deutsch</vt:lpstr>
      <vt:lpstr>Mehrsprachig Franz</vt:lpstr>
      <vt:lpstr>Tabelle1</vt:lpstr>
      <vt:lpstr>Suche SOE</vt:lpstr>
      <vt:lpstr>Recherche US-Key</vt:lpstr>
      <vt:lpstr>Anleitung</vt:lpstr>
      <vt:lpstr>Deutsch!Druckbereich</vt:lpstr>
      <vt:lpstr>Français!Druckbereich</vt:lpstr>
      <vt:lpstr>'Mehrsprachig Deutsch'!Druckbereich</vt:lpstr>
      <vt:lpstr>'Mehrsprachig Franz'!Druckbereich</vt:lpstr>
      <vt:lpstr>Deutsch!Druckbereich_Deutsch</vt:lpstr>
      <vt:lpstr>Français!Druckbereich_Franz</vt:lpstr>
      <vt:lpstr>'Mehrsprachig Deutsch'!Druckbereich_MS_Deutsch</vt:lpstr>
      <vt:lpstr>'Mehrsprachig Franz'!Druckbereich_MS_Franz</vt:lpstr>
    </vt:vector>
  </TitlesOfParts>
  <Company>ADVIS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Zbinden Ruedi</dc:creator>
  <cp:lastModifiedBy>Rognon Patrick, BKD-AKVB-FBS</cp:lastModifiedBy>
  <cp:lastPrinted>2025-11-11T14:43:30Z</cp:lastPrinted>
  <dcterms:created xsi:type="dcterms:W3CDTF">2006-03-12T14:03:24Z</dcterms:created>
  <dcterms:modified xsi:type="dcterms:W3CDTF">2025-11-11T14:59:22Z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MSIP_Label_74fdd986-87d9-48c6-acda-407b1ab5fef0_Enabled">
    <vt:lpwstr>true</vt:lpwstr>
  </property>
  <property fmtid="{D5CDD505-2E9C-101B-9397-08002B2CF9AE}" pid="4" name="MSIP_Label_74fdd986-87d9-48c6-acda-407b1ab5fef0_SetDate">
    <vt:lpwstr>2024-05-30T05:14:03Z</vt:lpwstr>
  </property>
  <property fmtid="{D5CDD505-2E9C-101B-9397-08002B2CF9AE}" pid="5" name="MSIP_Label_74fdd986-87d9-48c6-acda-407b1ab5fef0_Method">
    <vt:lpwstr>Standard</vt:lpwstr>
  </property>
  <property fmtid="{D5CDD505-2E9C-101B-9397-08002B2CF9AE}" pid="6" name="MSIP_Label_74fdd986-87d9-48c6-acda-407b1ab5fef0_Name">
    <vt:lpwstr>NICHT KLASSIFIZIERT</vt:lpwstr>
  </property>
  <property fmtid="{D5CDD505-2E9C-101B-9397-08002B2CF9AE}" pid="7" name="MSIP_Label_74fdd986-87d9-48c6-acda-407b1ab5fef0_SiteId">
    <vt:lpwstr>cb96f99a-a111-42d7-9f65-e111197ba4bb</vt:lpwstr>
  </property>
  <property fmtid="{D5CDD505-2E9C-101B-9397-08002B2CF9AE}" pid="8" name="MSIP_Label_74fdd986-87d9-48c6-acda-407b1ab5fef0_ActionId">
    <vt:lpwstr>d7d7e26e-85ef-4fb8-9393-b70145b6a2d5</vt:lpwstr>
  </property>
  <property fmtid="{D5CDD505-2E9C-101B-9397-08002B2CF9AE}" pid="9" name="MSIP_Label_74fdd986-87d9-48c6-acda-407b1ab5fef0_ContentBits">
    <vt:lpwstr>0</vt:lpwstr>
  </property>
</Properties>
</file>