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e de paie salarié non cadre" sheetId="1" r:id="rId3"/>
    <sheet state="visible" name="Fiche de paie salarié cadre" sheetId="2"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I41">
      <text>
        <t xml:space="preserve">ou 5,25%</t>
      </text>
    </comment>
  </commentList>
</comments>
</file>

<file path=xl/comments2.xml><?xml version="1.0" encoding="utf-8"?>
<comments xmlns:r="http://schemas.openxmlformats.org/officeDocument/2006/relationships" xmlns="http://schemas.openxmlformats.org/spreadsheetml/2006/main">
  <authors>
    <author/>
  </authors>
  <commentList>
    <comment authorId="0" ref="I40">
      <text>
        <t xml:space="preserve">ou 5,25%</t>
      </text>
    </comment>
  </commentList>
</comments>
</file>

<file path=xl/sharedStrings.xml><?xml version="1.0" encoding="utf-8"?>
<sst xmlns="http://schemas.openxmlformats.org/spreadsheetml/2006/main" count="184" uniqueCount="110">
  <si>
    <t>Ne perdez plus de temps à renseigner vos bulletins de salaire sur Excel, optez pour un logiciel professionnel !</t>
  </si>
  <si>
    <t>BULLETIN DE PAIE</t>
  </si>
  <si>
    <r>
      <rPr>
        <rFont val="Roboto"/>
        <color rgb="FF434343"/>
        <sz val="12.0"/>
      </rPr>
      <t>Période : du</t>
    </r>
    <r>
      <rPr>
        <rFont val="Arial"/>
        <b/>
        <color rgb="FF434343"/>
        <sz val="12.0"/>
      </rPr>
      <t xml:space="preserve"> 01/01/2021</t>
    </r>
    <r>
      <rPr>
        <rFont val="Arial"/>
        <color rgb="FF000000"/>
        <sz val="12.0"/>
      </rPr>
      <t xml:space="preserve"> au </t>
    </r>
    <r>
      <rPr>
        <rFont val="Arial"/>
        <b/>
        <color rgb="FF434343"/>
        <sz val="12.0"/>
      </rPr>
      <t>31/01/2021</t>
    </r>
  </si>
  <si>
    <t>Paiement par virement le :</t>
  </si>
  <si>
    <t>EMPLOYEUR</t>
  </si>
  <si>
    <t>SALARIÉ</t>
  </si>
  <si>
    <t>Nom :</t>
  </si>
  <si>
    <t>Nom et Prénom :</t>
  </si>
  <si>
    <t>Adresse :</t>
  </si>
  <si>
    <t>N° APE :</t>
  </si>
  <si>
    <t>N° de Sécurité Sociale :</t>
  </si>
  <si>
    <t>N° SIRET :</t>
  </si>
  <si>
    <t>Début du contrat :</t>
  </si>
  <si>
    <t xml:space="preserve">Convention Collective : </t>
  </si>
  <si>
    <t>Date d'ancienneté :</t>
  </si>
  <si>
    <t>Emploi :</t>
  </si>
  <si>
    <t>Classification :</t>
  </si>
  <si>
    <t>Salarié non cadre</t>
  </si>
  <si>
    <t>Salaire de base :</t>
  </si>
  <si>
    <t>Catégorie :</t>
  </si>
  <si>
    <t xml:space="preserve">ETAM </t>
  </si>
  <si>
    <t>Durée mensuelle :</t>
  </si>
  <si>
    <t>173,34 h</t>
  </si>
  <si>
    <t xml:space="preserve">Emploi : </t>
  </si>
  <si>
    <t>Chargé de webmarketing</t>
  </si>
  <si>
    <t>Taux horaire moyen :</t>
  </si>
  <si>
    <t>DÉSIGNATION</t>
  </si>
  <si>
    <t>BASE</t>
  </si>
  <si>
    <t>PART SALARIALE</t>
  </si>
  <si>
    <t>PART PATRONALE</t>
  </si>
  <si>
    <t>TAUX  OU %</t>
  </si>
  <si>
    <t>MONTANT</t>
  </si>
  <si>
    <t>TAUX OU %</t>
  </si>
  <si>
    <t>Salaire de base</t>
  </si>
  <si>
    <t>Absences non rémunérées</t>
  </si>
  <si>
    <t>Heures supplémentaires contractuelles exonérées et défiscalisées (25%)</t>
  </si>
  <si>
    <t>Heures supplémentaires non contractuelles exonérées et défiscalisées (50%)</t>
  </si>
  <si>
    <t>Primes</t>
  </si>
  <si>
    <t>Indemnités non soumises (2) (dont IJSS)</t>
  </si>
  <si>
    <t>Rémunération brute (1)</t>
  </si>
  <si>
    <t>SANTÉ</t>
  </si>
  <si>
    <t>Sécurité sociale - Maladie Maternité Invalidité Décès</t>
  </si>
  <si>
    <r>
      <rPr>
        <rFont val="Roboto"/>
        <color rgb="FF434343"/>
        <sz val="12.0"/>
      </rPr>
      <t xml:space="preserve">Complémentaire Incapacité Invalidité Décès - Prévoyance </t>
    </r>
    <r>
      <rPr>
        <rFont val="Roboto"/>
        <i/>
        <color rgb="FFFF0000"/>
        <sz val="12.0"/>
      </rPr>
      <t>(selon contrat)</t>
    </r>
  </si>
  <si>
    <r>
      <rPr>
        <rFont val="Roboto"/>
        <color rgb="FF434343"/>
        <sz val="12.0"/>
      </rPr>
      <t xml:space="preserve">Complémentaire Santé </t>
    </r>
    <r>
      <rPr>
        <rFont val="Roboto"/>
        <i/>
        <color rgb="FFFF0000"/>
        <sz val="12.0"/>
      </rPr>
      <t>(50% du forfait de base, la différence à la charge du salarié)</t>
    </r>
  </si>
  <si>
    <r>
      <rPr>
        <rFont val="Roboto"/>
        <b/>
        <color rgb="FF434343"/>
        <sz val="12.0"/>
      </rPr>
      <t xml:space="preserve">ACCIDENT DU TRAVAIL- MALADIE PROFESSIONNELLE </t>
    </r>
    <r>
      <rPr>
        <rFont val="Roboto"/>
        <b val="0"/>
        <i/>
        <color rgb="FFFF0000"/>
        <sz val="12.0"/>
      </rPr>
      <t>(variable)</t>
    </r>
  </si>
  <si>
    <t>RETRAITE</t>
  </si>
  <si>
    <r>
      <rPr>
        <rFont val="Roboto"/>
        <color rgb="FF434343"/>
        <sz val="12.0"/>
      </rPr>
      <t xml:space="preserve">Sécurité Sociale plafonnée </t>
    </r>
    <r>
      <rPr>
        <rFont val="Roboto"/>
        <i/>
        <color rgb="FFFF0000"/>
        <sz val="12.0"/>
      </rPr>
      <t>(jusqu'à 1 PMSS*)</t>
    </r>
  </si>
  <si>
    <t>Sécurité Sociale déplafonnée</t>
  </si>
  <si>
    <r>
      <rPr>
        <rFont val="Roboto"/>
        <color rgb="FF434343"/>
        <sz val="12.0"/>
      </rPr>
      <t xml:space="preserve">Complémentaire tranche 1 </t>
    </r>
    <r>
      <rPr>
        <rFont val="Roboto"/>
        <i/>
        <color rgb="FFFF0000"/>
        <sz val="12.0"/>
      </rPr>
      <t>(jusqu'à 1 PMSS*)</t>
    </r>
  </si>
  <si>
    <r>
      <rPr>
        <rFont val="Roboto"/>
        <color rgb="FF434343"/>
        <sz val="12.0"/>
      </rPr>
      <t xml:space="preserve">Complémentaire tranche 2 </t>
    </r>
    <r>
      <rPr>
        <rFont val="Roboto"/>
        <i/>
        <color rgb="FFFF0000"/>
        <sz val="12.0"/>
      </rPr>
      <t>(de 1 à 3 PMSS*)</t>
    </r>
  </si>
  <si>
    <t>Supplémentaire</t>
  </si>
  <si>
    <t>Selon contrat</t>
  </si>
  <si>
    <t>FAMILLE - SÉCURITÉ SOCIALE</t>
  </si>
  <si>
    <r>
      <rPr>
        <rFont val="Roboto"/>
        <b/>
        <color rgb="FF434343"/>
        <sz val="12.0"/>
      </rPr>
      <t xml:space="preserve">ASSURANCE CHÔMAGE </t>
    </r>
    <r>
      <rPr>
        <rFont val="Roboto"/>
        <b val="0"/>
        <i/>
        <color rgb="FFFF0000"/>
        <sz val="12.0"/>
      </rPr>
      <t>(jusqu'à 4 PMSS*)</t>
    </r>
  </si>
  <si>
    <r>
      <rPr>
        <rFont val="Roboto"/>
        <b/>
        <color rgb="FF434343"/>
        <sz val="12.0"/>
      </rPr>
      <t xml:space="preserve">AUTRES CONTRIBUTIONS DUES PAR L'EMPLOYEUR
</t>
    </r>
    <r>
      <rPr>
        <rFont val="Roboto"/>
        <b val="0"/>
        <i/>
        <color rgb="FFFF0000"/>
        <sz val="12.0"/>
      </rPr>
      <t>Cumul des contributions exclusivement patronales hors famille et AGS (seul le montant est obligatoire)</t>
    </r>
  </si>
  <si>
    <r>
      <rPr>
        <rFont val="Roboto"/>
        <b/>
        <color rgb="FF434343"/>
        <sz val="12.0"/>
      </rPr>
      <t xml:space="preserve">COTISATIONS STATUTAIRES OU 
PRÉVUES PAR LA CONVENTION COLLECTIVE 
</t>
    </r>
    <r>
      <rPr>
        <rFont val="Roboto"/>
        <b val="0"/>
        <i/>
        <color rgb="FFFF0000"/>
        <sz val="12.0"/>
      </rPr>
      <t>(Caisse de congés payés notamment)</t>
    </r>
  </si>
  <si>
    <r>
      <rPr>
        <rFont val="Roboto"/>
        <b/>
        <color rgb="FF434343"/>
        <sz val="12.0"/>
      </rPr>
      <t xml:space="preserve">CSG </t>
    </r>
    <r>
      <rPr>
        <rFont val="Roboto"/>
        <b/>
        <color rgb="FF434343"/>
        <sz val="12.0"/>
        <u/>
      </rPr>
      <t>non</t>
    </r>
    <r>
      <rPr>
        <rFont val="Roboto"/>
        <b/>
        <color rgb="FF434343"/>
        <sz val="12.0"/>
      </rPr>
      <t xml:space="preserve"> imposable (déductible) à l'impôt sur le revenu </t>
    </r>
    <r>
      <rPr>
        <rFont val="Roboto"/>
        <b val="0"/>
        <i/>
        <color rgb="FFFF0000"/>
        <sz val="12.0"/>
      </rPr>
      <t>(assiette spécifique)</t>
    </r>
  </si>
  <si>
    <r>
      <rPr>
        <rFont val="Roboto"/>
        <b/>
        <color rgb="FF434343"/>
        <sz val="12.0"/>
      </rPr>
      <t xml:space="preserve">CSG/CRDS imposable (non déductible) à l'impôt sur le revenu </t>
    </r>
    <r>
      <rPr>
        <rFont val="Roboto"/>
        <b val="0"/>
        <i/>
        <color rgb="FFFF0000"/>
        <sz val="12.0"/>
      </rPr>
      <t>(assiette spécifique)</t>
    </r>
  </si>
  <si>
    <t>CSG/CRDS 9,7 % non déductible</t>
  </si>
  <si>
    <r>
      <rPr>
        <rFont val="Roboto"/>
        <b/>
        <color rgb="FF434343"/>
        <sz val="12.0"/>
      </rPr>
      <t xml:space="preserve">EXONÉRATIONS DE COTISATIONS EMPLOYEUR
</t>
    </r>
    <r>
      <rPr>
        <rFont val="Roboto"/>
        <b val="0"/>
        <i/>
        <color rgb="FFFF0000"/>
        <sz val="12.0"/>
      </rPr>
      <t>Cumul des réductions (hors taux réduit allocations familiales)
Exemple : déduction forfaitaire de cotisations de sécurité sociale pour les entreprises de moins de 20 salariés)</t>
    </r>
  </si>
  <si>
    <t>Selon entreprise</t>
  </si>
  <si>
    <t>TOTAL DES COTISATIONS ET CONTRIBUTIONS PATRONALES</t>
  </si>
  <si>
    <t>TOTAL DES COTISATIONS ET CONTRIBUTIONS SALARIALES (4)</t>
  </si>
  <si>
    <t>Autres retenues (3)</t>
  </si>
  <si>
    <r>
      <rPr>
        <rFont val="Roboto"/>
        <color rgb="FF434343"/>
        <sz val="12.0"/>
      </rPr>
      <t xml:space="preserve">Titres restaurant (non imposables) </t>
    </r>
    <r>
      <rPr>
        <rFont val="Roboto"/>
        <i/>
        <color rgb="FFFF0000"/>
        <sz val="12.0"/>
      </rPr>
      <t>(selon contrat)</t>
    </r>
  </si>
  <si>
    <t>NET À PAYER AVANT IMPOT SUR LE REVENU</t>
  </si>
  <si>
    <t>Total versé par l'employeur</t>
  </si>
  <si>
    <t>Impôt sur le revenu</t>
  </si>
  <si>
    <t>base
(net imposable)</t>
  </si>
  <si>
    <t>taux 
neutre</t>
  </si>
  <si>
    <t>montant</t>
  </si>
  <si>
    <t>Impôt sur le revenu prélevé à la source (5)</t>
  </si>
  <si>
    <t>dont évolution de la rémunération liée à la suppression des cotisations chômage et maladie</t>
  </si>
  <si>
    <t>NET PAYÉ (1+2-3-4-5)</t>
  </si>
  <si>
    <t>Allègement de cotisation 
employeur</t>
  </si>
  <si>
    <t>CP</t>
  </si>
  <si>
    <t>ACQUIS</t>
  </si>
  <si>
    <t>PRIS</t>
  </si>
  <si>
    <t>SOLDES</t>
  </si>
  <si>
    <t>Net imposable</t>
  </si>
  <si>
    <t>selon entreprises : réduction Fillon, allocations familiales, etc.</t>
  </si>
  <si>
    <t>N-1</t>
  </si>
  <si>
    <t>Mensuel</t>
  </si>
  <si>
    <t>Cumul</t>
  </si>
  <si>
    <t>* PMSS = Plafond mensuel de sécurité sociale = 3 428 €</t>
  </si>
  <si>
    <t>Dans votre intérêt, et pour vous aider à faire valoir vos droits, conservez ce bulletin de paie sans limitation de durée. 
Pour toute question concernant ce bulletin de paie, vous pouvez consulter le site www.servicepublic.fr</t>
  </si>
  <si>
    <r>
      <rPr>
        <rFont val="Roboto"/>
        <color rgb="FF434343"/>
        <sz val="12.0"/>
      </rPr>
      <t>Période : du</t>
    </r>
    <r>
      <rPr>
        <rFont val="Arial"/>
        <b/>
        <color rgb="FF434343"/>
        <sz val="12.0"/>
      </rPr>
      <t xml:space="preserve"> 01/01/2021</t>
    </r>
    <r>
      <rPr>
        <rFont val="Arial"/>
        <color rgb="FF000000"/>
        <sz val="12.0"/>
      </rPr>
      <t xml:space="preserve"> au </t>
    </r>
    <r>
      <rPr>
        <rFont val="Arial"/>
        <b/>
        <color rgb="FF434343"/>
        <sz val="12.0"/>
      </rPr>
      <t>31/01/2021</t>
    </r>
  </si>
  <si>
    <t>Salarié</t>
  </si>
  <si>
    <t>Cadre</t>
  </si>
  <si>
    <t>151,67 h</t>
  </si>
  <si>
    <t>Directeur commercial</t>
  </si>
  <si>
    <t>Taux horaire :</t>
  </si>
  <si>
    <r>
      <rPr>
        <rFont val="Roboto"/>
        <color rgb="FF434343"/>
        <sz val="12.0"/>
      </rPr>
      <t xml:space="preserve">Complémentaire Incapacité Invalidité Décès - Prévoyance Tranche A </t>
    </r>
    <r>
      <rPr>
        <rFont val="Roboto"/>
        <i/>
        <color rgb="FFFF0000"/>
        <sz val="12.0"/>
      </rPr>
      <t>(selon contrat)</t>
    </r>
  </si>
  <si>
    <r>
      <rPr>
        <rFont val="Roboto"/>
        <color rgb="FF434343"/>
        <sz val="12.0"/>
      </rPr>
      <t xml:space="preserve">Complémentaire Incapacité Invalidité Décès - Prévoyance Tranche B </t>
    </r>
    <r>
      <rPr>
        <rFont val="Roboto"/>
        <i/>
        <color rgb="FFFF0000"/>
        <sz val="12.0"/>
      </rPr>
      <t>(selon contrat)</t>
    </r>
  </si>
  <si>
    <r>
      <rPr>
        <rFont val="Roboto"/>
        <color rgb="FF434343"/>
        <sz val="12.0"/>
      </rPr>
      <t xml:space="preserve">Complémentaire Santé </t>
    </r>
    <r>
      <rPr>
        <rFont val="Roboto"/>
        <i/>
        <color rgb="FFFF0000"/>
        <sz val="12.0"/>
      </rPr>
      <t>(50% du forfait de base, la différence à la charge du salarié)</t>
    </r>
  </si>
  <si>
    <r>
      <rPr>
        <rFont val="Roboto"/>
        <b/>
        <color rgb="FF434343"/>
        <sz val="12.0"/>
      </rPr>
      <t xml:space="preserve">ACCIDENT DU TRAVAIL- MALADIE PROFESSIONNELLE </t>
    </r>
    <r>
      <rPr>
        <rFont val="Roboto"/>
        <b val="0"/>
        <i/>
        <color rgb="FFFF0000"/>
        <sz val="12.0"/>
      </rPr>
      <t>(variable)</t>
    </r>
  </si>
  <si>
    <r>
      <rPr>
        <rFont val="Roboto"/>
        <color rgb="FF434343"/>
        <sz val="12.0"/>
      </rPr>
      <t xml:space="preserve">Sécurité Sociale plafonnée </t>
    </r>
    <r>
      <rPr>
        <rFont val="Roboto"/>
        <i/>
        <color rgb="FFFF0000"/>
        <sz val="12.0"/>
      </rPr>
      <t>(jusqu'à 1 PSS*)</t>
    </r>
  </si>
  <si>
    <r>
      <rPr>
        <rFont val="Roboto"/>
        <color rgb="FF434343"/>
        <sz val="12.0"/>
      </rPr>
      <t xml:space="preserve">Complémentaire tranche 1 </t>
    </r>
    <r>
      <rPr>
        <rFont val="Roboto"/>
        <i/>
        <color rgb="FFFF0000"/>
        <sz val="12.0"/>
      </rPr>
      <t>(jusqu'à 1 PSS*)</t>
    </r>
  </si>
  <si>
    <r>
      <rPr>
        <rFont val="Roboto"/>
        <color rgb="FF434343"/>
        <sz val="12.0"/>
      </rPr>
      <t xml:space="preserve">Complémentaire tranche 2 </t>
    </r>
    <r>
      <rPr>
        <rFont val="Roboto"/>
        <i/>
        <color rgb="FFFF0000"/>
        <sz val="12.0"/>
      </rPr>
      <t>(de 1 à 3 PSS*)</t>
    </r>
  </si>
  <si>
    <r>
      <rPr>
        <rFont val="Roboto"/>
        <b/>
        <color rgb="FF434343"/>
        <sz val="12.0"/>
      </rPr>
      <t xml:space="preserve">ASSURANCE CHÔMAGE </t>
    </r>
    <r>
      <rPr>
        <rFont val="Roboto"/>
        <b val="0"/>
        <i/>
        <color rgb="FFFF0000"/>
        <sz val="12.0"/>
      </rPr>
      <t>(jusqu'à 4 PSS*)</t>
    </r>
  </si>
  <si>
    <t>APEC</t>
  </si>
  <si>
    <r>
      <rPr>
        <rFont val="Roboto"/>
        <b/>
        <color rgb="FF434343"/>
        <sz val="12.0"/>
      </rPr>
      <t xml:space="preserve">AUTRES CONTRIBUTIONS DUES PAR L'EMPLOYEUR
</t>
    </r>
    <r>
      <rPr>
        <rFont val="Roboto"/>
        <b val="0"/>
        <i/>
        <color rgb="FFFF0000"/>
        <sz val="12.0"/>
      </rPr>
      <t>Cumul des contributions exclusivement patronales hors famille et AGS (seul le montant est obligatoire)</t>
    </r>
  </si>
  <si>
    <r>
      <rPr>
        <rFont val="Roboto"/>
        <b/>
        <color rgb="FF434343"/>
        <sz val="12.0"/>
      </rPr>
      <t xml:space="preserve">COTISATIONS STATUTAIRES OU 
PRÉVUES PAR LA CONVENTION COLLECTIVE 
</t>
    </r>
    <r>
      <rPr>
        <rFont val="Roboto"/>
        <b val="0"/>
        <i/>
        <color rgb="FFFF0000"/>
        <sz val="12.0"/>
      </rPr>
      <t>(Caisse de congés payés notamment)</t>
    </r>
  </si>
  <si>
    <r>
      <rPr>
        <rFont val="Roboto"/>
        <b/>
        <color rgb="FF434343"/>
        <sz val="12.0"/>
      </rPr>
      <t xml:space="preserve">CSG </t>
    </r>
    <r>
      <rPr>
        <rFont val="Roboto"/>
        <b/>
        <color rgb="FF434343"/>
        <sz val="12.0"/>
        <u/>
      </rPr>
      <t>non</t>
    </r>
    <r>
      <rPr>
        <rFont val="Roboto"/>
        <b/>
        <color rgb="FF434343"/>
        <sz val="12.0"/>
      </rPr>
      <t xml:space="preserve"> imposable (déductible) à l'impôt sur le revenu </t>
    </r>
    <r>
      <rPr>
        <rFont val="Roboto"/>
        <b val="0"/>
        <i/>
        <color rgb="FFFF0000"/>
        <sz val="12.0"/>
      </rPr>
      <t>(assiette spécifique)</t>
    </r>
  </si>
  <si>
    <r>
      <rPr>
        <rFont val="Roboto"/>
        <b/>
        <color rgb="FF434343"/>
        <sz val="12.0"/>
      </rPr>
      <t xml:space="preserve">CSG/CRDS imposable (non déductible) à l'impôt sur le revenu </t>
    </r>
    <r>
      <rPr>
        <rFont val="Roboto"/>
        <b val="0"/>
        <i/>
        <color rgb="FFFF0000"/>
        <sz val="12.0"/>
      </rPr>
      <t>(assiette spécifique)</t>
    </r>
  </si>
  <si>
    <r>
      <rPr>
        <rFont val="Roboto"/>
        <b/>
        <color rgb="FF434343"/>
        <sz val="12.0"/>
      </rPr>
      <t xml:space="preserve">Exonération de cotisations salariales sur heures supplémentaires
</t>
    </r>
    <r>
      <rPr>
        <rFont val="Roboto"/>
        <b/>
        <i/>
        <color rgb="FF434343"/>
        <sz val="12.0"/>
      </rPr>
      <t xml:space="preserve">(décret n° 2019-40 du 24 janvier 2019) </t>
    </r>
    <r>
      <rPr>
        <rFont val="Roboto"/>
        <b/>
        <i/>
        <color rgb="FFFF0000"/>
        <sz val="12.0"/>
      </rPr>
      <t>lien vers  https://droit-finances.commentcamarche.com/faq/351-heures-supplementaires-comment-bien-les-calculer</t>
    </r>
  </si>
  <si>
    <r>
      <rPr>
        <rFont val="Roboto"/>
        <b/>
        <color rgb="FF434343"/>
        <sz val="12.0"/>
      </rPr>
      <t xml:space="preserve">EXONÉRATIONS DE COTISATIONS EMPLOYEUR
</t>
    </r>
    <r>
      <rPr>
        <rFont val="Roboto"/>
        <b val="0"/>
        <i/>
        <color rgb="FFFF0000"/>
        <sz val="12.0"/>
      </rPr>
      <t>Cumul des réductions (hors taux réduit allocations familiales)
Exemple : déduction forfaitaire de cotisations de sécurité sociale pour les entreprises de moins de 20 salariés)</t>
    </r>
  </si>
  <si>
    <r>
      <rPr>
        <rFont val="Roboto"/>
        <color rgb="FF434343"/>
        <sz val="12.0"/>
      </rPr>
      <t xml:space="preserve">Titres restaurant (non imposables) </t>
    </r>
    <r>
      <rPr>
        <rFont val="Roboto"/>
        <i/>
        <color rgb="FFFF0000"/>
        <sz val="12.0"/>
      </rPr>
      <t>(selon contrat)</t>
    </r>
  </si>
  <si>
    <t>base</t>
  </si>
  <si>
    <t>taux 
personnalisé</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</si>
</sst>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0.00\ [$€-1]"/>
    <numFmt numFmtId="166" formatCode="#,##0.00\ &quot;€&quot;"/>
    <numFmt numFmtId="167" formatCode="_ * #,##0.00_)\ _€_ ;_ * \(#,##0.00\)\ _€_ ;_ * &quot;-&quot;??_)\ _€_ ;_ @_ "/>
    <numFmt numFmtId="168" formatCode="_ * #,##0.00_)\ &quot;€&quot;_ ;_ * \(#,##0.00\)\ &quot;€&quot;_ ;_ * &quot;-&quot;??_)\ &quot;€&quot;_ ;_ @_ "/>
    <numFmt numFmtId="169" formatCode="0.000%"/>
    <numFmt numFmtId="170" formatCode="0.0%"/>
  </numFmts>
  <fonts count="21">
    <font>
      <sz val="10.0"/>
      <color rgb="FF000000"/>
      <name val="Arial"/>
    </font>
    <font>
      <u/>
      <sz val="12.0"/>
      <color rgb="FF0563C1"/>
      <name val="Arial"/>
    </font>
    <font/>
    <font>
      <sz val="10.0"/>
      <color rgb="FF666666"/>
      <name val="Roboto"/>
    </font>
    <font>
      <b/>
      <sz val="24.0"/>
      <color rgb="FFFFFFFF"/>
      <name val="Roboto"/>
    </font>
    <font>
      <sz val="12.0"/>
      <color rgb="FF434343"/>
      <name val="Roboto"/>
    </font>
    <font>
      <sz val="12.0"/>
      <color rgb="FF000000"/>
      <name val="Arial"/>
    </font>
    <font>
      <sz val="12.0"/>
      <color rgb="FF666666"/>
      <name val="Roboto"/>
    </font>
    <font>
      <sz val="12.0"/>
      <color rgb="FF434343"/>
      <name val="Arial"/>
    </font>
    <font>
      <b/>
      <sz val="12.0"/>
      <color rgb="FF434343"/>
      <name val="Roboto"/>
    </font>
    <font>
      <sz val="12.0"/>
      <name val="Arial"/>
    </font>
    <font>
      <b/>
      <sz val="12.0"/>
      <color rgb="FFFFFFFF"/>
      <name val="Roboto"/>
    </font>
    <font>
      <sz val="12.0"/>
      <color rgb="FFFFFFFF"/>
      <name val="Roboto"/>
    </font>
    <font>
      <i/>
      <sz val="12.0"/>
      <color rgb="FFFF0000"/>
      <name val="Roboto"/>
    </font>
    <font>
      <sz val="14.0"/>
      <color rgb="FFFF0000"/>
      <name val="Roboto"/>
    </font>
    <font>
      <b/>
      <sz val="12.0"/>
      <color rgb="FF0C0C0C"/>
      <name val="Roboto"/>
    </font>
    <font>
      <sz val="12.0"/>
      <color rgb="FF0C0C0C"/>
      <name val="Roboto"/>
    </font>
    <font>
      <sz val="12.0"/>
      <color rgb="FF0C0C0C"/>
      <name val="Arial"/>
    </font>
    <font>
      <sz val="24.0"/>
      <color rgb="FF666666"/>
      <name val="Roboto"/>
    </font>
    <font>
      <i/>
      <sz val="10.0"/>
      <color rgb="FF0C0C0C"/>
      <name val="Roboto"/>
    </font>
    <font>
      <sz val="9.0"/>
      <color rgb="FF0C0C0C"/>
      <name val="Roboto"/>
    </font>
  </fonts>
  <fills count="6">
    <fill>
      <patternFill patternType="none"/>
    </fill>
    <fill>
      <patternFill patternType="lightGray"/>
    </fill>
    <fill>
      <patternFill patternType="solid">
        <fgColor rgb="FFFFFF00"/>
        <bgColor rgb="FFFFFF00"/>
      </patternFill>
    </fill>
    <fill>
      <patternFill patternType="solid">
        <fgColor rgb="FF00ABD8"/>
        <bgColor rgb="FF00ABD8"/>
      </patternFill>
    </fill>
    <fill>
      <patternFill patternType="solid">
        <fgColor rgb="FF7F7F7F"/>
        <bgColor rgb="FF7F7F7F"/>
      </patternFill>
    </fill>
    <fill>
      <patternFill patternType="solid">
        <fgColor rgb="FFE7E6E6"/>
        <bgColor rgb="FFE7E6E6"/>
      </patternFill>
    </fill>
  </fills>
  <borders count="83">
    <border/>
    <border>
      <left/>
      <top/>
      <bottom/>
    </border>
    <border>
      <top/>
      <bottom/>
    </border>
    <border>
      <right/>
      <top/>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ck">
        <color rgb="FF000000"/>
      </left>
      <top style="thick">
        <color rgb="FF000000"/>
      </top>
    </border>
    <border>
      <top style="thick">
        <color rgb="FF000000"/>
      </top>
    </border>
    <border>
      <right style="thin">
        <color rgb="FF000000"/>
      </right>
      <top style="thick">
        <color rgb="FF000000"/>
      </top>
    </border>
    <border>
      <left/>
      <right style="thin">
        <color rgb="FF000000"/>
      </right>
      <top style="thick">
        <color rgb="FF000000"/>
      </top>
    </border>
    <border>
      <left style="thin">
        <color rgb="FF000000"/>
      </left>
      <top style="thick">
        <color rgb="FF000000"/>
      </top>
      <bottom style="thin">
        <color rgb="FF000000"/>
      </bottom>
    </border>
    <border>
      <right style="thick">
        <color rgb="FF000000"/>
      </right>
      <top style="thick">
        <color rgb="FF000000"/>
      </top>
      <bottom style="thin">
        <color rgb="FF000000"/>
      </bottom>
    </border>
    <border>
      <left style="thick">
        <color rgb="FF000000"/>
      </left>
      <top style="thick">
        <color rgb="FF000000"/>
      </top>
      <bottom style="thin">
        <color rgb="FF000000"/>
      </bottom>
    </border>
    <border>
      <left style="thick">
        <color rgb="FF000000"/>
      </left>
      <bottom/>
    </border>
    <border>
      <bottom/>
    </border>
    <border>
      <right style="thin">
        <color rgb="FF000000"/>
      </right>
      <bottom/>
    </border>
    <border>
      <left/>
      <right style="thin">
        <color rgb="FF000000"/>
      </right>
      <bottom style="thin">
        <color rgb="FF000000"/>
      </bottom>
    </border>
    <border>
      <left style="thin">
        <color rgb="FF000000"/>
      </left>
      <right style="thin">
        <color rgb="FF000000"/>
      </right>
      <top style="thin">
        <color rgb="FF000000"/>
      </top>
      <bottom/>
    </border>
    <border>
      <left style="thin">
        <color rgb="FF000000"/>
      </left>
      <top style="thin">
        <color rgb="FF000000"/>
      </top>
      <bottom/>
    </border>
    <border>
      <left style="thick">
        <color rgb="FF000000"/>
      </left>
      <right style="thin">
        <color rgb="FF000000"/>
      </right>
      <top style="thin">
        <color rgb="FF000000"/>
      </top>
      <bottom/>
    </border>
    <border>
      <left style="thin">
        <color rgb="FF000000"/>
      </left>
      <right style="thick">
        <color rgb="FF000000"/>
      </right>
      <top style="thin">
        <color rgb="FF000000"/>
      </top>
      <bottom/>
    </border>
    <border>
      <left style="thick">
        <color rgb="FF000000"/>
      </left>
    </border>
    <border>
      <left style="thin">
        <color rgb="FF000000"/>
      </left>
      <right style="thin">
        <color rgb="FF000000"/>
      </right>
      <top style="thin">
        <color rgb="FF000000"/>
      </top>
    </border>
    <border>
      <left style="thick">
        <color rgb="FF000000"/>
      </left>
      <right style="thin">
        <color rgb="FF000000"/>
      </right>
      <top style="thin">
        <color rgb="FF000000"/>
      </top>
    </border>
    <border>
      <left style="thin">
        <color rgb="FF000000"/>
      </left>
      <right style="thin">
        <color rgb="FF000000"/>
      </right>
    </border>
    <border>
      <left style="thick">
        <color rgb="FF000000"/>
      </left>
      <right style="thin">
        <color rgb="FF000000"/>
      </right>
    </border>
    <border>
      <left style="thin">
        <color rgb="FF000000"/>
      </left>
      <right style="thick">
        <color rgb="FF000000"/>
      </right>
      <top/>
      <bottom/>
    </border>
    <border>
      <left style="thick">
        <color rgb="FF000000"/>
      </left>
      <bottom style="thin">
        <color rgb="FF000000"/>
      </bottom>
    </border>
    <border>
      <left style="thin">
        <color rgb="FF000000"/>
      </left>
      <right style="thin">
        <color rgb="FF000000"/>
      </right>
      <bottom style="thin">
        <color rgb="FF000000"/>
      </bottom>
    </border>
    <border>
      <left/>
      <top/>
      <bottom style="thin">
        <color rgb="FF000000"/>
      </bottom>
    </border>
    <border>
      <left style="thick">
        <color rgb="FF000000"/>
      </left>
      <right style="thin">
        <color rgb="FF000000"/>
      </right>
      <bottom style="thin">
        <color rgb="FF000000"/>
      </bottom>
    </border>
    <border>
      <left style="thin">
        <color rgb="FF000000"/>
      </left>
      <right style="thick">
        <color rgb="FF000000"/>
      </right>
      <top/>
      <bottom style="thin">
        <color rgb="FF000000"/>
      </bottom>
    </border>
    <border>
      <left style="thick">
        <color rgb="FF000000"/>
      </left>
      <top style="thin">
        <color rgb="FF000000"/>
      </top>
    </border>
    <border>
      <left/>
      <right style="thick">
        <color rgb="FF000000"/>
      </right>
      <top style="thin">
        <color rgb="FF000000"/>
      </top>
      <bottom/>
    </border>
    <border>
      <left style="thin">
        <color rgb="FF000000"/>
      </left>
      <top/>
      <bottom/>
    </border>
    <border>
      <left/>
      <right style="thick">
        <color rgb="FF000000"/>
      </right>
      <top/>
      <bottom/>
    </border>
    <border>
      <left style="thin">
        <color rgb="FF000000"/>
      </left>
      <top/>
      <bottom style="thin">
        <color rgb="FF000000"/>
      </bottom>
    </border>
    <border>
      <left/>
      <right style="thick">
        <color rgb="FF000000"/>
      </right>
      <top/>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style="thin">
        <color rgb="FF000000"/>
      </top>
      <bottom style="thin">
        <color rgb="FF000000"/>
      </bottom>
    </border>
    <border>
      <left style="thick">
        <color rgb="FF000000"/>
      </left>
      <right style="thin">
        <color rgb="FF000000"/>
      </right>
      <top style="thin">
        <color rgb="FF000000"/>
      </top>
      <bottom style="thin">
        <color rgb="FF000000"/>
      </bottom>
    </border>
    <border>
      <left/>
      <right style="thick">
        <color rgb="FF000000"/>
      </right>
      <top style="thin">
        <color rgb="FF000000"/>
      </top>
      <bottom style="thin">
        <color rgb="FF000000"/>
      </bottom>
    </border>
    <border>
      <left/>
      <top style="thin">
        <color rgb="FF000000"/>
      </top>
      <bottom/>
    </border>
    <border>
      <left style="thick">
        <color rgb="FF000000"/>
      </left>
      <right style="thick">
        <color rgb="FF000000"/>
      </right>
      <bottom style="thin">
        <color rgb="FF000000"/>
      </bottom>
    </border>
    <border>
      <left style="thin">
        <color rgb="FF000000"/>
      </left>
      <right style="thick">
        <color rgb="FF000000"/>
      </right>
      <top style="thin">
        <color rgb="FF000000"/>
      </top>
      <bottom style="thin">
        <color rgb="FF000000"/>
      </bottom>
    </border>
    <border>
      <left style="thick">
        <color rgb="FF000000"/>
      </left>
      <bottom style="thick">
        <color rgb="FF000000"/>
      </bottom>
    </border>
    <border>
      <bottom style="thick">
        <color rgb="FF000000"/>
      </bottom>
    </border>
    <border>
      <left style="thin">
        <color rgb="FF000000"/>
      </left>
      <right style="thin">
        <color rgb="FF000000"/>
      </right>
      <bottom style="thick">
        <color rgb="FF000000"/>
      </bottom>
    </border>
    <border>
      <left style="thin">
        <color rgb="FF000000"/>
      </left>
      <top/>
      <bottom style="thick">
        <color rgb="FF000000"/>
      </bottom>
    </border>
    <border>
      <left style="thin">
        <color rgb="FF000000"/>
      </left>
      <right style="thick">
        <color rgb="FF000000"/>
      </right>
      <bottom style="thick">
        <color rgb="FF000000"/>
      </bottom>
    </border>
    <border>
      <top style="thick">
        <color rgb="FF000000"/>
      </top>
      <bottom style="thin">
        <color rgb="FF000000"/>
      </bottom>
    </border>
    <border>
      <right style="thick">
        <color rgb="FF000000"/>
      </right>
      <top style="thick">
        <color rgb="FF000000"/>
      </top>
    </border>
    <border>
      <left style="thin">
        <color rgb="FF000000"/>
      </left>
      <top style="thin">
        <color rgb="FF000000"/>
      </top>
      <bottom style="thin">
        <color rgb="FF000000"/>
      </bottom>
    </border>
    <border>
      <right style="thick">
        <color rgb="FF000000"/>
      </right>
      <top style="thin">
        <color rgb="FF000000"/>
      </top>
      <bottom style="thin">
        <color rgb="FF000000"/>
      </bottom>
    </border>
    <border>
      <right style="thick">
        <color rgb="FF000000"/>
      </right>
      <bottom style="thin">
        <color rgb="FF000000"/>
      </bottom>
    </border>
    <border>
      <right style="thick">
        <color rgb="FF000000"/>
      </right>
      <top style="thin">
        <color rgb="FF000000"/>
      </top>
    </border>
    <border>
      <left style="thick">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right style="thick">
        <color rgb="FF000000"/>
      </right>
      <top style="thin">
        <color rgb="FF000000"/>
      </top>
      <bottom style="thick">
        <color rgb="FF000000"/>
      </bottom>
    </border>
    <border>
      <right style="thick">
        <color rgb="FF000000"/>
      </right>
      <bottom style="thick">
        <color rgb="FF000000"/>
      </bottom>
    </border>
    <border>
      <left/>
      <top style="thick">
        <color rgb="FF000000"/>
      </top>
      <bottom style="thin">
        <color rgb="FF000000"/>
      </bottom>
    </border>
    <border>
      <left/>
      <right style="thin">
        <color rgb="FF000000"/>
      </right>
      <top style="thin">
        <color rgb="FF000000"/>
      </top>
      <bottom/>
    </border>
    <border>
      <left style="thin">
        <color rgb="FF000000"/>
      </left>
      <right style="thick">
        <color rgb="FF000000"/>
      </right>
      <top/>
      <bottom style="thick">
        <color rgb="FF000000"/>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Alignment="1" applyFont="1">
      <alignment horizontal="left" vertical="center"/>
    </xf>
    <xf borderId="0" fillId="0" fontId="0" numFmtId="0" xfId="0" applyAlignment="1" applyFont="1">
      <alignment vertical="center"/>
    </xf>
    <xf borderId="0" fillId="0" fontId="4" numFmtId="0" xfId="0" applyAlignment="1" applyFont="1">
      <alignment horizontal="left" vertical="center"/>
    </xf>
    <xf borderId="1" fillId="3" fontId="4" numFmtId="0" xfId="0" applyAlignment="1" applyBorder="1" applyFill="1" applyFont="1">
      <alignment horizontal="center" vertical="center"/>
    </xf>
    <xf borderId="4" fillId="3" fontId="4" numFmtId="0" xfId="0" applyAlignment="1" applyBorder="1" applyFont="1">
      <alignment vertical="center"/>
    </xf>
    <xf borderId="0" fillId="0" fontId="4" numFmtId="0" xfId="0" applyAlignment="1" applyFont="1">
      <alignment horizontal="center" vertical="center"/>
    </xf>
    <xf borderId="0" fillId="0" fontId="4" numFmtId="0" xfId="0" applyAlignment="1" applyFont="1">
      <alignment vertical="center"/>
    </xf>
    <xf borderId="0" fillId="0" fontId="5" numFmtId="0" xfId="0" applyAlignment="1" applyFont="1">
      <alignment horizontal="center" readingOrder="0" vertical="center"/>
    </xf>
    <xf borderId="0" fillId="0" fontId="5" numFmtId="0" xfId="0" applyAlignment="1" applyFont="1">
      <alignment horizontal="left" vertical="center"/>
    </xf>
    <xf borderId="0" fillId="0" fontId="6" numFmtId="0" xfId="0" applyAlignment="1" applyFont="1">
      <alignment vertical="center"/>
    </xf>
    <xf borderId="0" fillId="0" fontId="5" numFmtId="0" xfId="0" applyAlignment="1" applyFont="1">
      <alignment horizontal="right" vertical="center"/>
    </xf>
    <xf borderId="0" fillId="0" fontId="5" numFmtId="164" xfId="0" applyAlignment="1" applyFont="1" applyNumberFormat="1">
      <alignment horizontal="left" readingOrder="0" vertical="center"/>
    </xf>
    <xf borderId="0" fillId="0" fontId="7" numFmtId="0" xfId="0" applyAlignment="1" applyFont="1">
      <alignment horizontal="left" vertical="center"/>
    </xf>
    <xf borderId="0" fillId="0" fontId="8" numFmtId="0" xfId="0" applyAlignment="1" applyFont="1">
      <alignment vertical="center"/>
    </xf>
    <xf borderId="0" fillId="0" fontId="5" numFmtId="14" xfId="0" applyAlignment="1" applyFont="1" applyNumberFormat="1">
      <alignment horizontal="left" vertical="center"/>
    </xf>
    <xf borderId="5" fillId="0" fontId="9" numFmtId="0" xfId="0" applyAlignment="1" applyBorder="1" applyFont="1">
      <alignment horizontal="center" vertical="center"/>
    </xf>
    <xf borderId="6" fillId="0" fontId="2" numFmtId="0" xfId="0" applyBorder="1" applyFont="1"/>
    <xf borderId="7" fillId="0" fontId="2" numFmtId="0" xfId="0" applyBorder="1" applyFont="1"/>
    <xf borderId="0" fillId="0" fontId="5" numFmtId="0" xfId="0" applyAlignment="1" applyFont="1">
      <alignment vertical="center"/>
    </xf>
    <xf borderId="0" fillId="0" fontId="10" numFmtId="0" xfId="0" applyAlignment="1" applyFont="1">
      <alignment vertical="center"/>
    </xf>
    <xf borderId="8" fillId="0" fontId="5" numFmtId="0" xfId="0" applyAlignment="1" applyBorder="1" applyFont="1">
      <alignment horizontal="left" vertical="center"/>
    </xf>
    <xf borderId="9" fillId="0" fontId="5" numFmtId="0" xfId="0" applyAlignment="1" applyBorder="1" applyFont="1">
      <alignment horizontal="left" vertical="center"/>
    </xf>
    <xf borderId="10" fillId="0" fontId="5" numFmtId="0" xfId="0" applyAlignment="1" applyBorder="1" applyFont="1">
      <alignment horizontal="left" vertical="center"/>
    </xf>
    <xf borderId="11" fillId="0" fontId="2" numFmtId="0" xfId="0" applyBorder="1" applyFont="1"/>
    <xf borderId="12" fillId="0" fontId="5" numFmtId="0" xfId="0" applyAlignment="1" applyBorder="1" applyFont="1">
      <alignment horizontal="left" vertical="center"/>
    </xf>
    <xf borderId="13" fillId="0" fontId="6" numFmtId="0" xfId="0" applyAlignment="1" applyBorder="1" applyFont="1">
      <alignment vertical="center"/>
    </xf>
    <xf borderId="14" fillId="0" fontId="6" numFmtId="0" xfId="0" applyAlignment="1" applyBorder="1" applyFont="1">
      <alignment vertical="center"/>
    </xf>
    <xf borderId="14" fillId="0" fontId="7" numFmtId="0" xfId="0" applyAlignment="1" applyBorder="1" applyFont="1">
      <alignment horizontal="left" vertical="center"/>
    </xf>
    <xf borderId="15" fillId="0" fontId="5" numFmtId="0" xfId="0" applyAlignment="1" applyBorder="1" applyFont="1">
      <alignment horizontal="left" vertical="center"/>
    </xf>
    <xf borderId="13" fillId="0" fontId="5" numFmtId="0" xfId="0" applyAlignment="1" applyBorder="1" applyFont="1">
      <alignment horizontal="left" vertical="center"/>
    </xf>
    <xf borderId="14" fillId="0" fontId="5" numFmtId="0" xfId="0" applyAlignment="1" applyBorder="1" applyFont="1">
      <alignment horizontal="left" vertical="center"/>
    </xf>
    <xf borderId="14" fillId="0" fontId="5" numFmtId="165" xfId="0" applyAlignment="1" applyBorder="1" applyFont="1" applyNumberFormat="1">
      <alignment horizontal="right" vertical="center"/>
    </xf>
    <xf borderId="16" fillId="0" fontId="6" numFmtId="0" xfId="0" applyAlignment="1" applyBorder="1" applyFont="1">
      <alignment vertical="center"/>
    </xf>
    <xf borderId="17" fillId="0" fontId="5" numFmtId="0" xfId="0" applyAlignment="1" applyBorder="1" applyFont="1">
      <alignment horizontal="left" vertical="center"/>
    </xf>
    <xf borderId="16" fillId="0" fontId="5" numFmtId="0" xfId="0" applyAlignment="1" applyBorder="1" applyFont="1">
      <alignment horizontal="left" vertical="center"/>
    </xf>
    <xf borderId="0" fillId="0" fontId="5" numFmtId="2" xfId="0" applyAlignment="1" applyFont="1" applyNumberFormat="1">
      <alignment horizontal="right" vertical="center"/>
    </xf>
    <xf borderId="18" fillId="0" fontId="6" numFmtId="0" xfId="0" applyAlignment="1" applyBorder="1" applyFont="1">
      <alignment vertical="center"/>
    </xf>
    <xf borderId="19" fillId="0" fontId="6" numFmtId="0" xfId="0" applyAlignment="1" applyBorder="1" applyFont="1">
      <alignment vertical="center"/>
    </xf>
    <xf borderId="19" fillId="0" fontId="7" numFmtId="0" xfId="0" applyAlignment="1" applyBorder="1" applyFont="1">
      <alignment horizontal="left" vertical="center"/>
    </xf>
    <xf borderId="20" fillId="0" fontId="5" numFmtId="0" xfId="0" applyAlignment="1" applyBorder="1" applyFont="1">
      <alignment horizontal="left" vertical="center"/>
    </xf>
    <xf borderId="18" fillId="0" fontId="5" numFmtId="0" xfId="0" applyAlignment="1" applyBorder="1" applyFont="1">
      <alignment horizontal="left" readingOrder="0" vertical="center"/>
    </xf>
    <xf borderId="19" fillId="0" fontId="5" numFmtId="0" xfId="0" applyAlignment="1" applyBorder="1" applyFont="1">
      <alignment horizontal="left" vertical="center"/>
    </xf>
    <xf borderId="19" fillId="0" fontId="5" numFmtId="166" xfId="0" applyAlignment="1" applyBorder="1" applyFont="1" applyNumberFormat="1">
      <alignment horizontal="right" vertical="center"/>
    </xf>
    <xf borderId="0" fillId="0" fontId="11" numFmtId="0" xfId="0" applyAlignment="1" applyFont="1">
      <alignment horizontal="center" vertical="center"/>
    </xf>
    <xf borderId="0" fillId="0" fontId="12" numFmtId="0" xfId="0" applyAlignment="1" applyFont="1">
      <alignment horizontal="center" vertical="center"/>
    </xf>
    <xf borderId="0" fillId="0" fontId="7" numFmtId="0" xfId="0" applyAlignment="1" applyFont="1">
      <alignment horizontal="center" vertical="center"/>
    </xf>
    <xf borderId="21" fillId="4" fontId="12" numFmtId="0" xfId="0" applyAlignment="1" applyBorder="1" applyFill="1" applyFont="1">
      <alignment horizontal="center" vertical="center"/>
    </xf>
    <xf borderId="22" fillId="0" fontId="2" numFmtId="0" xfId="0" applyBorder="1" applyFont="1"/>
    <xf borderId="23" fillId="0" fontId="2" numFmtId="0" xfId="0" applyBorder="1" applyFont="1"/>
    <xf borderId="24" fillId="4" fontId="12" numFmtId="0" xfId="0" applyAlignment="1" applyBorder="1" applyFont="1">
      <alignment horizontal="center" vertical="center"/>
    </xf>
    <xf borderId="25" fillId="4" fontId="12" numFmtId="0" xfId="0" applyAlignment="1" applyBorder="1" applyFont="1">
      <alignment horizontal="center" vertical="center"/>
    </xf>
    <xf borderId="26" fillId="0" fontId="2" numFmtId="0" xfId="0" applyBorder="1" applyFont="1"/>
    <xf borderId="27" fillId="4" fontId="12" numFmtId="0" xfId="0" applyAlignment="1" applyBorder="1" applyFont="1">
      <alignment horizontal="center" vertical="center"/>
    </xf>
    <xf borderId="28" fillId="0" fontId="2" numFmtId="0" xfId="0" applyBorder="1" applyFont="1"/>
    <xf borderId="29" fillId="0" fontId="2" numFmtId="0" xfId="0" applyBorder="1" applyFont="1"/>
    <xf borderId="30" fillId="0" fontId="2" numFmtId="0" xfId="0" applyBorder="1" applyFont="1"/>
    <xf borderId="31" fillId="0" fontId="2" numFmtId="0" xfId="0" applyBorder="1" applyFont="1"/>
    <xf borderId="32" fillId="4" fontId="12" numFmtId="0" xfId="0" applyAlignment="1" applyBorder="1" applyFont="1">
      <alignment horizontal="center" vertical="center"/>
    </xf>
    <xf borderId="33" fillId="4" fontId="12" numFmtId="0" xfId="0" applyAlignment="1" applyBorder="1" applyFont="1">
      <alignment horizontal="center" vertical="center"/>
    </xf>
    <xf borderId="34" fillId="4" fontId="12" numFmtId="0" xfId="0" applyAlignment="1" applyBorder="1" applyFont="1">
      <alignment horizontal="center" vertical="center"/>
    </xf>
    <xf borderId="35" fillId="4" fontId="12" numFmtId="0" xfId="0" applyAlignment="1" applyBorder="1" applyFont="1">
      <alignment horizontal="center" vertical="center"/>
    </xf>
    <xf borderId="36" fillId="0" fontId="5" numFmtId="0" xfId="0" applyAlignment="1" applyBorder="1" applyFont="1">
      <alignment horizontal="left" shrinkToFit="0" vertical="center" wrapText="1"/>
    </xf>
    <xf borderId="17" fillId="0" fontId="2" numFmtId="0" xfId="0" applyBorder="1" applyFont="1"/>
    <xf borderId="17" fillId="0" fontId="5" numFmtId="2" xfId="0" applyAlignment="1" applyBorder="1" applyFont="1" applyNumberFormat="1">
      <alignment vertical="center"/>
    </xf>
    <xf borderId="37" fillId="0" fontId="5" numFmtId="166" xfId="0" applyAlignment="1" applyBorder="1" applyFont="1" applyNumberFormat="1">
      <alignment vertical="center"/>
    </xf>
    <xf borderId="1" fillId="5" fontId="5" numFmtId="165" xfId="0" applyAlignment="1" applyBorder="1" applyFill="1" applyFont="1" applyNumberFormat="1">
      <alignment vertical="center"/>
    </xf>
    <xf borderId="38" fillId="0" fontId="5" numFmtId="10" xfId="0" applyAlignment="1" applyBorder="1" applyFont="1" applyNumberFormat="1">
      <alignment vertical="center"/>
    </xf>
    <xf borderId="35" fillId="5" fontId="5" numFmtId="165" xfId="0" applyAlignment="1" applyBorder="1" applyFont="1" applyNumberFormat="1">
      <alignment vertical="center"/>
    </xf>
    <xf borderId="0" fillId="0" fontId="7" numFmtId="0" xfId="0" applyAlignment="1" applyFont="1">
      <alignment vertical="center"/>
    </xf>
    <xf borderId="17" fillId="0" fontId="5" numFmtId="167" xfId="0" applyAlignment="1" applyBorder="1" applyFont="1" applyNumberFormat="1">
      <alignment horizontal="right" vertical="center"/>
    </xf>
    <xf borderId="39" fillId="0" fontId="5" numFmtId="168" xfId="0" applyAlignment="1" applyBorder="1" applyFont="1" applyNumberFormat="1">
      <alignment vertical="center"/>
    </xf>
    <xf borderId="40" fillId="0" fontId="5" numFmtId="10" xfId="0" applyAlignment="1" applyBorder="1" applyFont="1" applyNumberFormat="1">
      <alignment vertical="center"/>
    </xf>
    <xf borderId="41" fillId="5" fontId="5" numFmtId="165" xfId="0" applyAlignment="1" applyBorder="1" applyFont="1" applyNumberFormat="1">
      <alignment vertical="center"/>
    </xf>
    <xf borderId="17" fillId="0" fontId="5" numFmtId="2" xfId="0" applyAlignment="1" applyBorder="1" applyFont="1" applyNumberFormat="1">
      <alignment horizontal="right" vertical="center"/>
    </xf>
    <xf borderId="39" fillId="0" fontId="5" numFmtId="166" xfId="0" applyAlignment="1" applyBorder="1" applyFont="1" applyNumberFormat="1">
      <alignment vertical="center"/>
    </xf>
    <xf borderId="39" fillId="0" fontId="5" numFmtId="167" xfId="0" applyAlignment="1" applyBorder="1" applyFont="1" applyNumberFormat="1">
      <alignment horizontal="right" vertical="center"/>
    </xf>
    <xf borderId="42" fillId="0" fontId="9" numFmtId="0" xfId="0" applyAlignment="1" applyBorder="1" applyFont="1">
      <alignment horizontal="left" shrinkToFit="0" vertical="center" wrapText="1"/>
    </xf>
    <xf borderId="19" fillId="0" fontId="2" numFmtId="0" xfId="0" applyBorder="1" applyFont="1"/>
    <xf borderId="20" fillId="0" fontId="2" numFmtId="0" xfId="0" applyBorder="1" applyFont="1"/>
    <xf borderId="20" fillId="0" fontId="5" numFmtId="49" xfId="0" applyAlignment="1" applyBorder="1" applyFont="1" applyNumberFormat="1">
      <alignment horizontal="right" vertical="center"/>
    </xf>
    <xf borderId="43" fillId="0" fontId="5" numFmtId="165" xfId="0" applyAlignment="1" applyBorder="1" applyFont="1" applyNumberFormat="1">
      <alignment vertical="center"/>
    </xf>
    <xf borderId="44" fillId="5" fontId="5" numFmtId="165" xfId="0" applyAlignment="1" applyBorder="1" applyFont="1" applyNumberFormat="1">
      <alignment readingOrder="0" vertical="center"/>
    </xf>
    <xf borderId="45" fillId="0" fontId="5" numFmtId="10" xfId="0" applyAlignment="1" applyBorder="1" applyFont="1" applyNumberFormat="1">
      <alignment vertical="center"/>
    </xf>
    <xf borderId="46" fillId="5" fontId="5" numFmtId="165" xfId="0" applyAlignment="1" applyBorder="1" applyFont="1" applyNumberFormat="1">
      <alignment vertical="center"/>
    </xf>
    <xf borderId="0" fillId="0" fontId="7" numFmtId="165" xfId="0" applyAlignment="1" applyFont="1" applyNumberFormat="1">
      <alignment vertical="center"/>
    </xf>
    <xf borderId="47" fillId="0" fontId="9" numFmtId="0" xfId="0" applyAlignment="1" applyBorder="1" applyFont="1">
      <alignment horizontal="left" shrinkToFit="0" vertical="center" wrapText="1"/>
    </xf>
    <xf borderId="14" fillId="0" fontId="2" numFmtId="0" xfId="0" applyBorder="1" applyFont="1"/>
    <xf borderId="15" fillId="0" fontId="2" numFmtId="0" xfId="0" applyBorder="1" applyFont="1"/>
    <xf borderId="37" fillId="0" fontId="5" numFmtId="10" xfId="0" applyAlignment="1" applyBorder="1" applyFont="1" applyNumberFormat="1">
      <alignment horizontal="right" vertical="center"/>
    </xf>
    <xf borderId="33" fillId="5" fontId="5" numFmtId="165" xfId="0" applyAlignment="1" applyBorder="1" applyFont="1" applyNumberFormat="1">
      <alignment vertical="center"/>
    </xf>
    <xf borderId="48" fillId="5" fontId="5" numFmtId="165" xfId="0" applyAlignment="1" applyBorder="1" applyFont="1" applyNumberFormat="1">
      <alignment vertical="center"/>
    </xf>
    <xf borderId="0" fillId="0" fontId="5" numFmtId="165" xfId="0" applyAlignment="1" applyFont="1" applyNumberFormat="1">
      <alignment horizontal="right" vertical="center"/>
    </xf>
    <xf borderId="49" fillId="5" fontId="5" numFmtId="165" xfId="0" applyAlignment="1" applyBorder="1" applyFont="1" applyNumberFormat="1">
      <alignment vertical="center"/>
    </xf>
    <xf borderId="50" fillId="5" fontId="5" numFmtId="165" xfId="0" applyAlignment="1" applyBorder="1" applyFont="1" applyNumberFormat="1">
      <alignment vertical="center"/>
    </xf>
    <xf borderId="39" fillId="0" fontId="5" numFmtId="10" xfId="0" applyAlignment="1" applyBorder="1" applyFont="1" applyNumberFormat="1">
      <alignment horizontal="right" vertical="center"/>
    </xf>
    <xf borderId="40" fillId="0" fontId="5" numFmtId="10" xfId="0" applyAlignment="1" applyBorder="1" applyFont="1" applyNumberFormat="1">
      <alignment horizontal="right" vertical="center"/>
    </xf>
    <xf borderId="42" fillId="0" fontId="5" numFmtId="0" xfId="0" applyAlignment="1" applyBorder="1" applyFont="1">
      <alignment horizontal="left" shrinkToFit="0" vertical="center" wrapText="1"/>
    </xf>
    <xf borderId="19" fillId="0" fontId="5" numFmtId="165" xfId="0" applyAlignment="1" applyBorder="1" applyFont="1" applyNumberFormat="1">
      <alignment horizontal="right" vertical="center"/>
    </xf>
    <xf borderId="43" fillId="0" fontId="5" numFmtId="10" xfId="0" applyAlignment="1" applyBorder="1" applyFont="1" applyNumberFormat="1">
      <alignment horizontal="right" vertical="center"/>
    </xf>
    <xf borderId="51" fillId="5" fontId="5" numFmtId="165" xfId="0" applyAlignment="1" applyBorder="1" applyFont="1" applyNumberFormat="1">
      <alignment vertical="center"/>
    </xf>
    <xf borderId="45" fillId="0" fontId="5" numFmtId="10" xfId="0" applyAlignment="1" applyBorder="1" applyFont="1" applyNumberFormat="1">
      <alignment horizontal="right" vertical="center"/>
    </xf>
    <xf borderId="52" fillId="5" fontId="5" numFmtId="165" xfId="0" applyAlignment="1" applyBorder="1" applyFont="1" applyNumberFormat="1">
      <alignment vertical="center"/>
    </xf>
    <xf borderId="43" fillId="0" fontId="5" numFmtId="167" xfId="0" applyAlignment="1" applyBorder="1" applyFont="1" applyNumberFormat="1">
      <alignment horizontal="right" vertical="center"/>
    </xf>
    <xf borderId="44" fillId="5" fontId="5" numFmtId="165" xfId="0" applyAlignment="1" applyBorder="1" applyFont="1" applyNumberFormat="1">
      <alignment vertical="center"/>
    </xf>
    <xf borderId="42" fillId="0" fontId="5" numFmtId="10" xfId="0" applyAlignment="1" applyBorder="1" applyFont="1" applyNumberFormat="1">
      <alignment horizontal="right" vertical="center"/>
    </xf>
    <xf borderId="36" fillId="0" fontId="9" numFmtId="0" xfId="0" applyAlignment="1" applyBorder="1" applyFont="1">
      <alignment horizontal="left" shrinkToFit="0" vertical="center" wrapText="1"/>
    </xf>
    <xf borderId="36" fillId="0" fontId="5" numFmtId="10" xfId="0" applyAlignment="1" applyBorder="1" applyFont="1" applyNumberFormat="1">
      <alignment horizontal="right" vertical="center"/>
    </xf>
    <xf borderId="36" fillId="0" fontId="5" numFmtId="0" xfId="0" applyAlignment="1" applyBorder="1" applyFont="1">
      <alignment horizontal="left" readingOrder="0" shrinkToFit="0" vertical="center" wrapText="1"/>
    </xf>
    <xf borderId="19" fillId="0" fontId="13" numFmtId="165" xfId="0" applyAlignment="1" applyBorder="1" applyFont="1" applyNumberFormat="1">
      <alignment horizontal="right" vertical="center"/>
    </xf>
    <xf borderId="43" fillId="0" fontId="13" numFmtId="10" xfId="0" applyAlignment="1" applyBorder="1" applyFont="1" applyNumberFormat="1">
      <alignment horizontal="right" vertical="center"/>
    </xf>
    <xf borderId="42" fillId="0" fontId="13" numFmtId="10" xfId="0" applyAlignment="1" applyBorder="1" applyFont="1" applyNumberFormat="1">
      <alignment horizontal="right" vertical="center"/>
    </xf>
    <xf borderId="42" fillId="0" fontId="9" numFmtId="0" xfId="0" applyAlignment="1" applyBorder="1" applyFont="1">
      <alignment horizontal="left" readingOrder="0" shrinkToFit="0" vertical="center" wrapText="1"/>
    </xf>
    <xf borderId="53" fillId="0" fontId="9" numFmtId="0" xfId="0" applyAlignment="1" applyBorder="1" applyFont="1">
      <alignment horizontal="left" shrinkToFit="0" vertical="center" wrapText="1"/>
    </xf>
    <xf borderId="54" fillId="0" fontId="2" numFmtId="0" xfId="0" applyBorder="1" applyFont="1"/>
    <xf borderId="55" fillId="0" fontId="2" numFmtId="0" xfId="0" applyBorder="1" applyFont="1"/>
    <xf borderId="54" fillId="0" fontId="5" numFmtId="165" xfId="0" applyAlignment="1" applyBorder="1" applyFont="1" applyNumberFormat="1">
      <alignment horizontal="right" vertical="center"/>
    </xf>
    <xf borderId="56" fillId="0" fontId="5" numFmtId="167" xfId="0" applyAlignment="1" applyBorder="1" applyFont="1" applyNumberFormat="1">
      <alignment horizontal="right" vertical="center"/>
    </xf>
    <xf borderId="57" fillId="5" fontId="5" numFmtId="165" xfId="0" applyAlignment="1" applyBorder="1" applyFont="1" applyNumberFormat="1">
      <alignment vertical="center"/>
    </xf>
    <xf borderId="58" fillId="0" fontId="5" numFmtId="10" xfId="0" applyAlignment="1" applyBorder="1" applyFont="1" applyNumberFormat="1">
      <alignment horizontal="right" vertical="center"/>
    </xf>
    <xf borderId="59" fillId="5" fontId="5" numFmtId="165" xfId="0" applyAlignment="1" applyBorder="1" applyFont="1" applyNumberFormat="1">
      <alignment vertical="center"/>
    </xf>
    <xf borderId="0" fillId="0" fontId="14" numFmtId="0" xfId="0" applyAlignment="1" applyFont="1">
      <alignment vertical="center"/>
    </xf>
    <xf borderId="0" fillId="0" fontId="7" numFmtId="2" xfId="0" applyAlignment="1" applyFont="1" applyNumberFormat="1">
      <alignment vertical="center"/>
    </xf>
    <xf borderId="60" fillId="5" fontId="5" numFmtId="165" xfId="0" applyAlignment="1" applyBorder="1" applyFont="1" applyNumberFormat="1">
      <alignment vertical="center"/>
    </xf>
    <xf borderId="38" fillId="0" fontId="5" numFmtId="167" xfId="0" applyAlignment="1" applyBorder="1" applyFont="1" applyNumberFormat="1">
      <alignment horizontal="right" vertical="center"/>
    </xf>
    <xf borderId="18" fillId="0" fontId="5" numFmtId="165" xfId="0" applyAlignment="1" applyBorder="1" applyFont="1" applyNumberFormat="1">
      <alignment horizontal="right" vertical="center"/>
    </xf>
    <xf borderId="45" fillId="0" fontId="5" numFmtId="167" xfId="0" applyAlignment="1" applyBorder="1" applyFont="1" applyNumberFormat="1">
      <alignment horizontal="right" vertical="center"/>
    </xf>
    <xf borderId="43" fillId="0" fontId="5" numFmtId="10" xfId="0" applyAlignment="1" applyBorder="1" applyFont="1" applyNumberFormat="1">
      <alignment horizontal="right" readingOrder="0" vertical="center"/>
    </xf>
    <xf borderId="42" fillId="0" fontId="9" numFmtId="0" xfId="0" applyAlignment="1" applyBorder="1" applyFont="1">
      <alignment horizontal="left" readingOrder="0" shrinkToFit="0" vertical="center" wrapText="1"/>
    </xf>
    <xf borderId="61" fillId="0" fontId="13" numFmtId="0" xfId="0" applyAlignment="1" applyBorder="1" applyFont="1">
      <alignment horizontal="right" readingOrder="0" vertical="center"/>
    </xf>
    <xf borderId="46" fillId="5" fontId="9" numFmtId="165" xfId="0" applyAlignment="1" applyBorder="1" applyFont="1" applyNumberFormat="1">
      <alignment vertical="center"/>
    </xf>
    <xf borderId="1" fillId="5" fontId="9" numFmtId="165" xfId="0" applyAlignment="1" applyBorder="1" applyFont="1" applyNumberFormat="1">
      <alignment vertical="center"/>
    </xf>
    <xf borderId="41" fillId="5" fontId="9" numFmtId="165" xfId="0" applyAlignment="1" applyBorder="1" applyFont="1" applyNumberFormat="1">
      <alignment vertical="center"/>
    </xf>
    <xf borderId="37" fillId="0" fontId="5" numFmtId="165" xfId="0" applyAlignment="1" applyBorder="1" applyFont="1" applyNumberFormat="1">
      <alignment horizontal="right" vertical="center"/>
    </xf>
    <xf borderId="14" fillId="0" fontId="5" numFmtId="167" xfId="0" applyAlignment="1" applyBorder="1" applyFont="1" applyNumberFormat="1">
      <alignment horizontal="right" vertical="center"/>
    </xf>
    <xf borderId="53" fillId="0" fontId="5" numFmtId="10" xfId="0" applyAlignment="1" applyBorder="1" applyFont="1" applyNumberFormat="1">
      <alignment horizontal="right" vertical="center"/>
    </xf>
    <xf borderId="62" fillId="5" fontId="5" numFmtId="165" xfId="0" applyAlignment="1" applyBorder="1" applyFont="1" applyNumberFormat="1">
      <alignment vertical="center"/>
    </xf>
    <xf borderId="63" fillId="0" fontId="5" numFmtId="0" xfId="0" applyAlignment="1" applyBorder="1" applyFont="1">
      <alignment horizontal="left" shrinkToFit="0" vertical="center" wrapText="1"/>
    </xf>
    <xf borderId="64" fillId="0" fontId="2" numFmtId="0" xfId="0" applyBorder="1" applyFont="1"/>
    <xf borderId="65" fillId="0" fontId="5" numFmtId="2" xfId="0" applyAlignment="1" applyBorder="1" applyFont="1" applyNumberFormat="1">
      <alignment horizontal="right" vertical="center"/>
    </xf>
    <xf borderId="64" fillId="0" fontId="5" numFmtId="166" xfId="0" applyAlignment="1" applyBorder="1" applyFont="1" applyNumberFormat="1">
      <alignment horizontal="right" vertical="center"/>
    </xf>
    <xf borderId="66" fillId="5" fontId="5" numFmtId="165" xfId="0" applyAlignment="1" applyBorder="1" applyFont="1" applyNumberFormat="1">
      <alignment vertical="center"/>
    </xf>
    <xf borderId="63" fillId="0" fontId="5" numFmtId="166" xfId="0" applyAlignment="1" applyBorder="1" applyFont="1" applyNumberFormat="1">
      <alignment horizontal="right" vertical="center"/>
    </xf>
    <xf borderId="67" fillId="5" fontId="5" numFmtId="165" xfId="0" applyAlignment="1" applyBorder="1" applyFont="1" applyNumberFormat="1">
      <alignment vertical="center"/>
    </xf>
    <xf borderId="0" fillId="0" fontId="3" numFmtId="0" xfId="0" applyAlignment="1" applyFont="1">
      <alignment vertical="center"/>
    </xf>
    <xf borderId="0" fillId="0" fontId="3" numFmtId="165" xfId="0" applyAlignment="1" applyFont="1" applyNumberFormat="1">
      <alignment vertical="center"/>
    </xf>
    <xf borderId="27" fillId="0" fontId="15" numFmtId="0" xfId="0" applyAlignment="1" applyBorder="1" applyFont="1">
      <alignment vertical="center"/>
    </xf>
    <xf borderId="68" fillId="0" fontId="2" numFmtId="0" xfId="0" applyBorder="1" applyFont="1"/>
    <xf borderId="22" fillId="0" fontId="15" numFmtId="0" xfId="0" applyAlignment="1" applyBorder="1" applyFont="1">
      <alignment vertical="center"/>
    </xf>
    <xf borderId="69" fillId="0" fontId="15" numFmtId="166" xfId="0" applyAlignment="1" applyBorder="1" applyFont="1" applyNumberFormat="1">
      <alignment vertical="center"/>
    </xf>
    <xf borderId="21" fillId="0" fontId="15" numFmtId="0" xfId="0" applyAlignment="1" applyBorder="1" applyFont="1">
      <alignment horizontal="center" vertical="center"/>
    </xf>
    <xf borderId="69" fillId="0" fontId="2" numFmtId="0" xfId="0" applyBorder="1" applyFont="1"/>
    <xf borderId="53" fillId="0" fontId="15" numFmtId="0" xfId="0" applyAlignment="1" applyBorder="1" applyFont="1">
      <alignment vertical="center"/>
    </xf>
    <xf borderId="56" fillId="0" fontId="15" numFmtId="0" xfId="0" applyAlignment="1" applyBorder="1" applyFont="1">
      <alignment horizontal="center" readingOrder="0" shrinkToFit="0" vertical="center" wrapText="1"/>
    </xf>
    <xf borderId="70" fillId="0" fontId="15" numFmtId="0" xfId="0" applyAlignment="1" applyBorder="1" applyFont="1">
      <alignment horizontal="center" readingOrder="0" vertical="center"/>
    </xf>
    <xf borderId="71" fillId="0" fontId="15" numFmtId="0" xfId="0" applyAlignment="1" applyBorder="1" applyFont="1">
      <alignment horizontal="center" vertical="center"/>
    </xf>
    <xf borderId="42" fillId="0" fontId="16" numFmtId="165" xfId="0" applyAlignment="1" applyBorder="1" applyFont="1" applyNumberFormat="1">
      <alignment horizontal="right" vertical="center"/>
    </xf>
    <xf borderId="72" fillId="0" fontId="2" numFmtId="0" xfId="0" applyBorder="1" applyFont="1"/>
    <xf borderId="0" fillId="0" fontId="3" numFmtId="166" xfId="0" applyAlignment="1" applyFont="1" applyNumberFormat="1">
      <alignment vertical="center"/>
    </xf>
    <xf borderId="56" fillId="0" fontId="15" numFmtId="165" xfId="0" applyAlignment="1" applyBorder="1" applyFont="1" applyNumberFormat="1">
      <alignment horizontal="right" vertical="center"/>
    </xf>
    <xf borderId="70" fillId="0" fontId="15" numFmtId="10" xfId="0" applyAlignment="1" applyBorder="1" applyFont="1" applyNumberFormat="1">
      <alignment horizontal="right" readingOrder="0" vertical="center"/>
    </xf>
    <xf borderId="71" fillId="0" fontId="17" numFmtId="166" xfId="0" applyAlignment="1" applyBorder="1" applyFont="1" applyNumberFormat="1">
      <alignment horizontal="right" vertical="center"/>
    </xf>
    <xf borderId="47" fillId="0" fontId="6" numFmtId="0" xfId="0" applyAlignment="1" applyBorder="1" applyFont="1">
      <alignment horizontal="center" shrinkToFit="0" vertical="center" wrapText="1"/>
    </xf>
    <xf borderId="73" fillId="0" fontId="2" numFmtId="0" xfId="0" applyBorder="1" applyFont="1"/>
    <xf borderId="0" fillId="0" fontId="18" numFmtId="166" xfId="0" applyAlignment="1" applyFont="1" applyNumberFormat="1">
      <alignment vertical="center"/>
    </xf>
    <xf borderId="74" fillId="0" fontId="15" numFmtId="0" xfId="0" applyAlignment="1" applyBorder="1" applyFont="1">
      <alignment vertical="center"/>
    </xf>
    <xf borderId="75" fillId="0" fontId="2" numFmtId="0" xfId="0" applyBorder="1" applyFont="1"/>
    <xf borderId="76" fillId="0" fontId="2" numFmtId="0" xfId="0" applyBorder="1" applyFont="1"/>
    <xf borderId="77" fillId="0" fontId="15" numFmtId="166" xfId="0" applyAlignment="1" applyBorder="1" applyFont="1" applyNumberFormat="1">
      <alignment vertical="center"/>
    </xf>
    <xf borderId="78" fillId="0" fontId="2" numFmtId="0" xfId="0" applyBorder="1" applyFont="1"/>
    <xf borderId="42" fillId="0" fontId="6" numFmtId="165" xfId="0" applyAlignment="1" applyBorder="1" applyFont="1" applyNumberFormat="1">
      <alignment vertical="center"/>
    </xf>
    <xf borderId="0" fillId="0" fontId="17" numFmtId="0" xfId="0" applyAlignment="1" applyFont="1">
      <alignment vertical="center"/>
    </xf>
    <xf borderId="0" fillId="0" fontId="16" numFmtId="0" xfId="0" applyAlignment="1" applyFont="1">
      <alignment vertical="center"/>
    </xf>
    <xf borderId="53" fillId="0" fontId="15" numFmtId="165" xfId="0" applyAlignment="1" applyBorder="1" applyFont="1" applyNumberFormat="1">
      <alignment horizontal="center" readingOrder="0" vertical="center"/>
    </xf>
    <xf borderId="71" fillId="0" fontId="2" numFmtId="0" xfId="0" applyBorder="1" applyFont="1"/>
    <xf borderId="13" fillId="0" fontId="15" numFmtId="0" xfId="0" applyAlignment="1" applyBorder="1" applyFont="1">
      <alignment vertical="center"/>
    </xf>
    <xf borderId="14" fillId="0" fontId="15" numFmtId="0" xfId="0" applyAlignment="1" applyBorder="1" applyFont="1">
      <alignment horizontal="right" vertical="center"/>
    </xf>
    <xf borderId="15" fillId="0" fontId="15" numFmtId="0" xfId="0" applyAlignment="1" applyBorder="1" applyFont="1">
      <alignment horizontal="right" vertical="center"/>
    </xf>
    <xf borderId="13" fillId="0" fontId="15" numFmtId="0" xfId="0" applyAlignment="1" applyBorder="1" applyFont="1">
      <alignment horizontal="center" vertical="center"/>
    </xf>
    <xf borderId="53" fillId="0" fontId="16" numFmtId="165" xfId="0" applyAlignment="1" applyBorder="1" applyFont="1" applyNumberFormat="1">
      <alignment horizontal="center" readingOrder="0" shrinkToFit="0" vertical="center" wrapText="1"/>
    </xf>
    <xf borderId="16" fillId="0" fontId="16" numFmtId="0" xfId="0" applyAlignment="1" applyBorder="1" applyFont="1">
      <alignment vertical="center"/>
    </xf>
    <xf borderId="0" fillId="0" fontId="16" numFmtId="0" xfId="0" applyAlignment="1" applyFont="1">
      <alignment horizontal="right" vertical="center"/>
    </xf>
    <xf borderId="17" fillId="0" fontId="16" numFmtId="0" xfId="0" applyAlignment="1" applyBorder="1" applyFont="1">
      <alignment horizontal="right" vertical="center"/>
    </xf>
    <xf borderId="17" fillId="0" fontId="16" numFmtId="165" xfId="0" applyAlignment="1" applyBorder="1" applyFont="1" applyNumberFormat="1">
      <alignment vertical="center"/>
    </xf>
    <xf borderId="47" fillId="0" fontId="6" numFmtId="0" xfId="0" applyAlignment="1" applyBorder="1" applyFont="1">
      <alignment horizontal="center" vertical="center"/>
    </xf>
    <xf borderId="18" fillId="0" fontId="16" numFmtId="0" xfId="0" applyAlignment="1" applyBorder="1" applyFont="1">
      <alignment vertical="center"/>
    </xf>
    <xf borderId="19" fillId="0" fontId="16" numFmtId="0" xfId="0" applyAlignment="1" applyBorder="1" applyFont="1">
      <alignment horizontal="right" vertical="center"/>
    </xf>
    <xf borderId="20" fillId="0" fontId="16" numFmtId="0" xfId="0" applyAlignment="1" applyBorder="1" applyFont="1">
      <alignment horizontal="right" vertical="center"/>
    </xf>
    <xf borderId="20" fillId="0" fontId="16" numFmtId="166" xfId="0" applyAlignment="1" applyBorder="1" applyFont="1" applyNumberFormat="1">
      <alignment vertical="center"/>
    </xf>
    <xf borderId="63" fillId="0" fontId="6" numFmtId="165" xfId="0" applyAlignment="1" applyBorder="1" applyFont="1" applyNumberFormat="1">
      <alignment vertical="center"/>
    </xf>
    <xf borderId="79" fillId="0" fontId="2" numFmtId="0" xfId="0" applyBorder="1" applyFont="1"/>
    <xf borderId="0" fillId="0" fontId="19" numFmtId="0" xfId="0" applyAlignment="1" applyFont="1">
      <alignment horizontal="center" readingOrder="0" vertical="center"/>
    </xf>
    <xf borderId="0" fillId="0" fontId="20" numFmtId="0" xfId="0" applyAlignment="1" applyFont="1">
      <alignment horizontal="center" shrinkToFit="0" vertical="center" wrapText="1"/>
    </xf>
    <xf borderId="18" fillId="0" fontId="5" numFmtId="0" xfId="0" applyAlignment="1" applyBorder="1" applyFont="1">
      <alignment horizontal="left" vertical="center"/>
    </xf>
    <xf borderId="80" fillId="4" fontId="12" numFmtId="0" xfId="0" applyAlignment="1" applyBorder="1" applyFont="1">
      <alignment horizontal="center" vertical="center"/>
    </xf>
    <xf borderId="81" fillId="4" fontId="12" numFmtId="0" xfId="0" applyAlignment="1" applyBorder="1" applyFont="1">
      <alignment horizontal="center" vertical="center"/>
    </xf>
    <xf borderId="15" fillId="0" fontId="5" numFmtId="10" xfId="0" applyAlignment="1" applyBorder="1" applyFont="1" applyNumberFormat="1">
      <alignment vertical="center"/>
    </xf>
    <xf borderId="17" fillId="0" fontId="5" numFmtId="10" xfId="0" applyAlignment="1" applyBorder="1" applyFont="1" applyNumberFormat="1">
      <alignment vertical="center"/>
    </xf>
    <xf borderId="20" fillId="0" fontId="5" numFmtId="165" xfId="0" applyAlignment="1" applyBorder="1" applyFont="1" applyNumberFormat="1">
      <alignment horizontal="right" vertical="center"/>
    </xf>
    <xf borderId="43" fillId="0" fontId="5" numFmtId="10" xfId="0" applyAlignment="1" applyBorder="1" applyFont="1" applyNumberFormat="1">
      <alignment vertical="center"/>
    </xf>
    <xf borderId="20" fillId="0" fontId="5" numFmtId="10" xfId="0" applyAlignment="1" applyBorder="1" applyFont="1" applyNumberFormat="1">
      <alignment vertical="center"/>
    </xf>
    <xf borderId="17" fillId="0" fontId="5" numFmtId="10" xfId="0" applyAlignment="1" applyBorder="1" applyFont="1" applyNumberFormat="1">
      <alignment horizontal="right" vertical="center"/>
    </xf>
    <xf borderId="20" fillId="0" fontId="5" numFmtId="10" xfId="0" applyAlignment="1" applyBorder="1" applyFont="1" applyNumberFormat="1">
      <alignment horizontal="right" vertical="center"/>
    </xf>
    <xf borderId="19" fillId="0" fontId="5" numFmtId="10" xfId="0" applyAlignment="1" applyBorder="1" applyFont="1" applyNumberFormat="1">
      <alignment horizontal="right" vertical="center"/>
    </xf>
    <xf borderId="0" fillId="0" fontId="5" numFmtId="10" xfId="0" applyAlignment="1" applyFont="1" applyNumberFormat="1">
      <alignment horizontal="right" vertical="center"/>
    </xf>
    <xf borderId="0" fillId="0" fontId="5" numFmtId="165" xfId="0" applyAlignment="1" applyFont="1" applyNumberFormat="1">
      <alignment horizontal="right" readingOrder="0" vertical="center"/>
    </xf>
    <xf borderId="19" fillId="0" fontId="13" numFmtId="10" xfId="0" applyAlignment="1" applyBorder="1" applyFont="1" applyNumberFormat="1">
      <alignment horizontal="right" vertical="center"/>
    </xf>
    <xf borderId="37" fillId="0" fontId="5" numFmtId="167" xfId="0" applyAlignment="1" applyBorder="1" applyFont="1" applyNumberFormat="1">
      <alignment horizontal="right" vertical="center"/>
    </xf>
    <xf borderId="14" fillId="0" fontId="5" numFmtId="10" xfId="0" applyAlignment="1" applyBorder="1" applyFont="1" applyNumberFormat="1">
      <alignment horizontal="right" vertical="center"/>
    </xf>
    <xf borderId="19" fillId="0" fontId="9" numFmtId="0" xfId="0" applyAlignment="1" applyBorder="1" applyFont="1">
      <alignment horizontal="left" shrinkToFit="0" vertical="center" wrapText="1"/>
    </xf>
    <xf borderId="20" fillId="0" fontId="9" numFmtId="0" xfId="0" applyAlignment="1" applyBorder="1" applyFont="1">
      <alignment horizontal="left" shrinkToFit="0" vertical="center" wrapText="1"/>
    </xf>
    <xf borderId="43" fillId="0" fontId="5" numFmtId="169" xfId="0" applyAlignment="1" applyBorder="1" applyFont="1" applyNumberFormat="1">
      <alignment horizontal="right" vertical="center"/>
    </xf>
    <xf borderId="19" fillId="0" fontId="5" numFmtId="169" xfId="0" applyAlignment="1" applyBorder="1" applyFont="1" applyNumberFormat="1">
      <alignment horizontal="right" vertical="center"/>
    </xf>
    <xf borderId="55" fillId="0" fontId="5" numFmtId="10" xfId="0" applyAlignment="1" applyBorder="1" applyFont="1" applyNumberFormat="1">
      <alignment horizontal="right" vertical="center"/>
    </xf>
    <xf borderId="15" fillId="0" fontId="5" numFmtId="167" xfId="0" applyAlignment="1" applyBorder="1" applyFont="1" applyNumberFormat="1">
      <alignment horizontal="right" vertical="center"/>
    </xf>
    <xf borderId="20" fillId="0" fontId="5" numFmtId="167" xfId="0" applyAlignment="1" applyBorder="1" applyFont="1" applyNumberFormat="1">
      <alignment horizontal="right" vertical="center"/>
    </xf>
    <xf borderId="35" fillId="5" fontId="9" numFmtId="165" xfId="0" applyAlignment="1" applyBorder="1" applyFont="1" applyNumberFormat="1">
      <alignment vertical="center"/>
    </xf>
    <xf borderId="50" fillId="5" fontId="9" numFmtId="165" xfId="0" applyAlignment="1" applyBorder="1" applyFont="1" applyNumberFormat="1">
      <alignment vertical="center"/>
    </xf>
    <xf borderId="82" fillId="5" fontId="5" numFmtId="165" xfId="0" applyAlignment="1" applyBorder="1" applyFont="1" applyNumberFormat="1">
      <alignment vertical="center"/>
    </xf>
    <xf borderId="56" fillId="0" fontId="15" numFmtId="0" xfId="0" applyAlignment="1" applyBorder="1" applyFont="1">
      <alignment horizontal="center" vertical="center"/>
    </xf>
    <xf borderId="56" fillId="0" fontId="16" numFmtId="165" xfId="0" applyAlignment="1" applyBorder="1" applyFont="1" applyNumberFormat="1">
      <alignment horizontal="right" vertical="center"/>
    </xf>
    <xf borderId="70" fillId="0" fontId="16" numFmtId="170" xfId="0" applyAlignment="1" applyBorder="1" applyFont="1" applyNumberFormat="1">
      <alignment horizontal="right" readingOrder="0" vertical="center"/>
    </xf>
    <xf borderId="0" fillId="0" fontId="18" numFmtId="0" xfId="0" applyAlignment="1" applyFont="1">
      <alignment vertical="center"/>
    </xf>
    <xf borderId="77" fillId="0" fontId="16" numFmtId="166" xfId="0" applyAlignment="1" applyBorder="1" applyFont="1" applyNumberFormat="1">
      <alignment vertical="center"/>
    </xf>
    <xf borderId="53" fillId="0" fontId="16" numFmtId="165" xfId="0" applyAlignment="1" applyBorder="1" applyFont="1" applyNumberForma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appvizer.fr/ressources-humaines/paie?utm_source=contenu-additionnel-appvizer&amp;utm_medium=referral&amp;utm_campaign=paie"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www.appvizer.fr/ressources-humaines/paie?utm_source=contenu-additionnel-appvizer&amp;utm_medium=referral&amp;utm_campaign=paie" TargetMode="External"/><Relationship Id="rId3" Type="http://schemas.openxmlformats.org/officeDocument/2006/relationships/drawing" Target="../drawings/drawing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0" width="14.86"/>
    <col customWidth="1" min="11" max="11" width="14.43"/>
    <col customWidth="1" min="12" max="12" width="22.86"/>
    <col customWidth="1" min="13" max="25" width="14.43"/>
  </cols>
  <sheetData>
    <row r="1" ht="17.25" customHeight="1">
      <c r="A1" s="1" t="s">
        <v>0</v>
      </c>
      <c r="B1" s="2"/>
      <c r="C1" s="2"/>
      <c r="D1" s="2"/>
      <c r="E1" s="2"/>
      <c r="F1" s="2"/>
      <c r="G1" s="2"/>
      <c r="H1" s="2"/>
      <c r="I1" s="2"/>
      <c r="J1" s="3"/>
      <c r="K1" s="4"/>
      <c r="L1" s="4"/>
      <c r="M1" s="4"/>
      <c r="N1" s="4"/>
      <c r="O1" s="4"/>
      <c r="P1" s="4"/>
      <c r="Q1" s="4"/>
      <c r="R1" s="4"/>
      <c r="S1" s="4"/>
      <c r="T1" s="4"/>
      <c r="U1" s="4"/>
      <c r="V1" s="4"/>
      <c r="W1" s="4"/>
      <c r="X1" s="4"/>
      <c r="Y1" s="4"/>
      <c r="Z1" s="5"/>
    </row>
    <row r="2" ht="13.5" customHeight="1">
      <c r="A2" s="5"/>
      <c r="B2" s="5"/>
      <c r="C2" s="5"/>
      <c r="D2" s="4"/>
      <c r="E2" s="4"/>
      <c r="F2" s="4"/>
      <c r="G2" s="6"/>
      <c r="H2" s="6"/>
      <c r="I2" s="6"/>
      <c r="J2" s="6"/>
      <c r="K2" s="4"/>
      <c r="L2" s="4"/>
      <c r="M2" s="4"/>
      <c r="N2" s="4"/>
      <c r="O2" s="4"/>
      <c r="P2" s="4"/>
      <c r="Q2" s="4"/>
      <c r="R2" s="4"/>
      <c r="S2" s="4"/>
      <c r="T2" s="4"/>
      <c r="U2" s="4"/>
      <c r="V2" s="4"/>
      <c r="W2" s="4"/>
      <c r="X2" s="4"/>
      <c r="Y2" s="4"/>
      <c r="Z2" s="5"/>
    </row>
    <row r="3" ht="13.5" customHeight="1">
      <c r="A3" s="5"/>
      <c r="B3" s="5"/>
      <c r="C3" s="5"/>
      <c r="D3" s="4"/>
      <c r="E3" s="4"/>
      <c r="F3" s="4"/>
      <c r="G3" s="6"/>
      <c r="H3" s="6"/>
      <c r="I3" s="6"/>
      <c r="J3" s="6"/>
      <c r="K3" s="4"/>
      <c r="L3" s="4"/>
      <c r="M3" s="4"/>
      <c r="N3" s="4"/>
      <c r="O3" s="4"/>
      <c r="P3" s="4"/>
      <c r="Q3" s="4"/>
      <c r="R3" s="4"/>
      <c r="S3" s="4"/>
      <c r="T3" s="4"/>
      <c r="U3" s="4"/>
      <c r="V3" s="4"/>
      <c r="W3" s="4"/>
      <c r="X3" s="4"/>
      <c r="Y3" s="4"/>
      <c r="Z3" s="5"/>
    </row>
    <row r="4" ht="57.0" customHeight="1">
      <c r="A4" s="7" t="s">
        <v>1</v>
      </c>
      <c r="B4" s="2"/>
      <c r="C4" s="2"/>
      <c r="D4" s="2"/>
      <c r="E4" s="2"/>
      <c r="F4" s="3"/>
      <c r="G4" s="8"/>
      <c r="H4" s="8"/>
      <c r="I4" s="8"/>
      <c r="J4" s="8"/>
      <c r="K4" s="4"/>
      <c r="L4" s="4"/>
      <c r="M4" s="4"/>
      <c r="N4" s="4"/>
      <c r="O4" s="4"/>
      <c r="P4" s="4"/>
      <c r="Q4" s="4"/>
      <c r="R4" s="4"/>
      <c r="S4" s="4"/>
      <c r="T4" s="4"/>
      <c r="U4" s="4"/>
      <c r="V4" s="4"/>
      <c r="W4" s="4"/>
      <c r="X4" s="4"/>
      <c r="Y4" s="4"/>
      <c r="Z4" s="5"/>
    </row>
    <row r="5" ht="9.75" customHeight="1">
      <c r="A5" s="5"/>
      <c r="B5" s="5"/>
      <c r="C5" s="5"/>
      <c r="D5" s="4"/>
      <c r="E5" s="9"/>
      <c r="F5" s="10"/>
      <c r="G5" s="10"/>
      <c r="H5" s="10"/>
      <c r="I5" s="10"/>
      <c r="J5" s="10"/>
      <c r="K5" s="4"/>
      <c r="L5" s="4"/>
      <c r="M5" s="4"/>
      <c r="N5" s="4"/>
      <c r="O5" s="4"/>
      <c r="P5" s="4"/>
      <c r="Q5" s="4"/>
      <c r="R5" s="4"/>
      <c r="S5" s="4"/>
      <c r="T5" s="4"/>
      <c r="U5" s="4"/>
      <c r="V5" s="4"/>
      <c r="W5" s="4"/>
      <c r="X5" s="4"/>
      <c r="Y5" s="4"/>
      <c r="Z5" s="5"/>
    </row>
    <row r="6" ht="12.75" customHeight="1">
      <c r="A6" s="11" t="s">
        <v>2</v>
      </c>
      <c r="D6" s="12"/>
      <c r="E6" s="13"/>
      <c r="F6" s="13"/>
      <c r="G6" s="12"/>
      <c r="H6" s="14" t="s">
        <v>3</v>
      </c>
      <c r="J6" s="15">
        <v>44227.0</v>
      </c>
      <c r="K6" s="16"/>
      <c r="L6" s="16"/>
      <c r="M6" s="16"/>
      <c r="N6" s="16"/>
      <c r="O6" s="16"/>
      <c r="P6" s="16"/>
      <c r="Q6" s="16"/>
      <c r="R6" s="16"/>
      <c r="S6" s="16"/>
      <c r="T6" s="16"/>
      <c r="U6" s="16"/>
      <c r="V6" s="16"/>
      <c r="W6" s="16"/>
      <c r="X6" s="16"/>
      <c r="Y6" s="16"/>
      <c r="Z6" s="13"/>
    </row>
    <row r="7" ht="12.75" customHeight="1">
      <c r="A7" s="13"/>
      <c r="B7" s="13"/>
      <c r="C7" s="13"/>
      <c r="D7" s="16"/>
      <c r="E7" s="17"/>
      <c r="F7" s="18"/>
      <c r="G7" s="12"/>
      <c r="H7" s="12"/>
      <c r="I7" s="12"/>
      <c r="J7" s="12"/>
      <c r="K7" s="16"/>
      <c r="L7" s="16"/>
      <c r="M7" s="16"/>
      <c r="N7" s="16"/>
      <c r="O7" s="16"/>
      <c r="P7" s="16"/>
      <c r="Q7" s="16"/>
      <c r="R7" s="16"/>
      <c r="S7" s="16"/>
      <c r="T7" s="16"/>
      <c r="U7" s="16"/>
      <c r="V7" s="16"/>
      <c r="W7" s="16"/>
      <c r="X7" s="16"/>
      <c r="Y7" s="16"/>
      <c r="Z7" s="13"/>
    </row>
    <row r="8" ht="12.75" customHeight="1">
      <c r="A8" s="13"/>
      <c r="B8" s="19" t="s">
        <v>4</v>
      </c>
      <c r="C8" s="20"/>
      <c r="D8" s="21"/>
      <c r="E8" s="22"/>
      <c r="F8" s="23"/>
      <c r="G8" s="19" t="s">
        <v>5</v>
      </c>
      <c r="H8" s="20"/>
      <c r="I8" s="21"/>
      <c r="J8" s="13"/>
      <c r="K8" s="13"/>
      <c r="L8" s="13"/>
      <c r="M8" s="13"/>
      <c r="N8" s="13"/>
      <c r="O8" s="16"/>
      <c r="P8" s="16"/>
      <c r="Q8" s="16"/>
      <c r="R8" s="16"/>
      <c r="S8" s="16"/>
      <c r="T8" s="16"/>
      <c r="U8" s="16"/>
      <c r="V8" s="16"/>
      <c r="W8" s="16"/>
      <c r="X8" s="16"/>
      <c r="Y8" s="16"/>
      <c r="Z8" s="13"/>
    </row>
    <row r="9" ht="12.75" customHeight="1">
      <c r="A9" s="13"/>
      <c r="B9" s="24" t="s">
        <v>6</v>
      </c>
      <c r="D9" s="25"/>
      <c r="E9" s="12"/>
      <c r="F9" s="12"/>
      <c r="G9" s="24" t="s">
        <v>7</v>
      </c>
      <c r="I9" s="25"/>
      <c r="J9" s="13"/>
      <c r="K9" s="13"/>
      <c r="L9" s="13"/>
      <c r="M9" s="13"/>
      <c r="N9" s="13"/>
      <c r="O9" s="16"/>
      <c r="P9" s="16"/>
      <c r="Q9" s="16"/>
      <c r="R9" s="16"/>
      <c r="S9" s="16"/>
      <c r="T9" s="16"/>
      <c r="U9" s="16"/>
      <c r="V9" s="16"/>
      <c r="W9" s="16"/>
      <c r="X9" s="16"/>
      <c r="Y9" s="16"/>
      <c r="Z9" s="13"/>
    </row>
    <row r="10" ht="12.75" customHeight="1">
      <c r="A10" s="13"/>
      <c r="B10" s="24" t="s">
        <v>8</v>
      </c>
      <c r="D10" s="25"/>
      <c r="E10" s="12"/>
      <c r="F10" s="12"/>
      <c r="G10" s="24" t="s">
        <v>8</v>
      </c>
      <c r="I10" s="25"/>
      <c r="J10" s="13"/>
      <c r="K10" s="13"/>
      <c r="L10" s="13"/>
      <c r="M10" s="13"/>
      <c r="N10" s="13"/>
      <c r="O10" s="16"/>
      <c r="P10" s="16"/>
      <c r="Q10" s="16"/>
      <c r="R10" s="16"/>
      <c r="S10" s="16"/>
      <c r="T10" s="16"/>
      <c r="U10" s="16"/>
      <c r="V10" s="16"/>
      <c r="W10" s="16"/>
      <c r="X10" s="16"/>
      <c r="Y10" s="16"/>
      <c r="Z10" s="13"/>
    </row>
    <row r="11" ht="12.75" customHeight="1">
      <c r="A11" s="13"/>
      <c r="B11" s="24" t="s">
        <v>9</v>
      </c>
      <c r="D11" s="25"/>
      <c r="E11" s="12"/>
      <c r="F11" s="12"/>
      <c r="G11" s="24" t="s">
        <v>10</v>
      </c>
      <c r="I11" s="25"/>
      <c r="J11" s="13"/>
      <c r="K11" s="13"/>
      <c r="L11" s="13"/>
      <c r="M11" s="13"/>
      <c r="N11" s="13"/>
      <c r="O11" s="16"/>
      <c r="P11" s="16"/>
      <c r="Q11" s="16"/>
      <c r="R11" s="16"/>
      <c r="S11" s="16"/>
      <c r="T11" s="16"/>
      <c r="U11" s="16"/>
      <c r="V11" s="16"/>
      <c r="W11" s="16"/>
      <c r="X11" s="16"/>
      <c r="Y11" s="16"/>
      <c r="Z11" s="13"/>
    </row>
    <row r="12" ht="12.75" customHeight="1">
      <c r="A12" s="13"/>
      <c r="B12" s="24" t="s">
        <v>11</v>
      </c>
      <c r="D12" s="25"/>
      <c r="E12" s="12"/>
      <c r="F12" s="12"/>
      <c r="G12" s="24" t="s">
        <v>12</v>
      </c>
      <c r="I12" s="25"/>
      <c r="J12" s="13"/>
      <c r="K12" s="13"/>
      <c r="L12" s="13"/>
      <c r="M12" s="13"/>
      <c r="N12" s="13"/>
      <c r="O12" s="16"/>
      <c r="P12" s="16"/>
      <c r="Q12" s="16"/>
      <c r="R12" s="16"/>
      <c r="S12" s="16"/>
      <c r="T12" s="16"/>
      <c r="U12" s="16"/>
      <c r="V12" s="16"/>
      <c r="W12" s="16"/>
      <c r="X12" s="16"/>
      <c r="Y12" s="16"/>
      <c r="Z12" s="13"/>
    </row>
    <row r="13" ht="12.75" customHeight="1">
      <c r="A13" s="13"/>
      <c r="B13" s="24" t="s">
        <v>13</v>
      </c>
      <c r="D13" s="25"/>
      <c r="E13" s="12"/>
      <c r="F13" s="12"/>
      <c r="G13" s="24" t="s">
        <v>14</v>
      </c>
      <c r="I13" s="25"/>
      <c r="J13" s="13"/>
      <c r="K13" s="13"/>
      <c r="L13" s="13"/>
      <c r="M13" s="13"/>
      <c r="N13" s="13"/>
      <c r="O13" s="16"/>
      <c r="P13" s="16"/>
      <c r="Q13" s="16"/>
      <c r="R13" s="16"/>
      <c r="S13" s="16"/>
      <c r="T13" s="16"/>
      <c r="U13" s="16"/>
      <c r="V13" s="16"/>
      <c r="W13" s="16"/>
      <c r="X13" s="16"/>
      <c r="Y13" s="16"/>
      <c r="Z13" s="13"/>
    </row>
    <row r="14" ht="12.75" customHeight="1">
      <c r="A14" s="13"/>
      <c r="B14" s="24"/>
      <c r="D14" s="25"/>
      <c r="E14" s="12"/>
      <c r="F14" s="12"/>
      <c r="G14" s="24" t="s">
        <v>15</v>
      </c>
      <c r="I14" s="25"/>
      <c r="J14" s="13"/>
      <c r="K14" s="16"/>
      <c r="L14" s="13"/>
      <c r="M14" s="13"/>
      <c r="N14" s="13"/>
      <c r="O14" s="16"/>
      <c r="P14" s="16"/>
      <c r="Q14" s="16"/>
      <c r="R14" s="16"/>
      <c r="S14" s="16"/>
      <c r="T14" s="16"/>
      <c r="U14" s="16"/>
      <c r="V14" s="16"/>
      <c r="W14" s="16"/>
      <c r="X14" s="16"/>
      <c r="Y14" s="16"/>
      <c r="Z14" s="13"/>
    </row>
    <row r="15" ht="12.75" customHeight="1">
      <c r="A15" s="13"/>
      <c r="B15" s="26"/>
      <c r="C15" s="27"/>
      <c r="D15" s="28"/>
      <c r="E15" s="12"/>
      <c r="F15" s="13"/>
      <c r="G15" s="26"/>
      <c r="H15" s="27"/>
      <c r="I15" s="28"/>
      <c r="J15" s="13"/>
      <c r="K15" s="16"/>
      <c r="L15" s="13"/>
      <c r="M15" s="13"/>
      <c r="N15" s="13"/>
      <c r="O15" s="16"/>
      <c r="P15" s="16"/>
      <c r="Q15" s="16"/>
      <c r="R15" s="16"/>
      <c r="S15" s="16"/>
      <c r="T15" s="16"/>
      <c r="U15" s="16"/>
      <c r="V15" s="16"/>
      <c r="W15" s="16"/>
      <c r="X15" s="16"/>
      <c r="Y15" s="16"/>
      <c r="Z15" s="13"/>
    </row>
    <row r="16" ht="12.75" customHeight="1">
      <c r="A16" s="13"/>
      <c r="B16" s="13"/>
      <c r="C16" s="13"/>
      <c r="D16" s="16"/>
      <c r="E16" s="12"/>
      <c r="F16" s="12"/>
      <c r="G16" s="12"/>
      <c r="H16" s="12"/>
      <c r="I16" s="12"/>
      <c r="J16" s="12"/>
      <c r="K16" s="16"/>
      <c r="L16" s="16"/>
      <c r="M16" s="16"/>
      <c r="N16" s="16"/>
      <c r="O16" s="16"/>
      <c r="P16" s="16"/>
      <c r="Q16" s="16"/>
      <c r="R16" s="16"/>
      <c r="S16" s="16"/>
      <c r="T16" s="16"/>
      <c r="U16" s="16"/>
      <c r="V16" s="16"/>
      <c r="W16" s="16"/>
      <c r="X16" s="16"/>
      <c r="Y16" s="16"/>
      <c r="Z16" s="13"/>
    </row>
    <row r="17" ht="12.75" customHeight="1">
      <c r="A17" s="29" t="s">
        <v>16</v>
      </c>
      <c r="B17" s="30"/>
      <c r="C17" s="30" t="s">
        <v>17</v>
      </c>
      <c r="D17" s="31"/>
      <c r="E17" s="32"/>
      <c r="F17" s="33" t="s">
        <v>18</v>
      </c>
      <c r="G17" s="34"/>
      <c r="H17" s="35">
        <f>H29</f>
        <v>2827.94365</v>
      </c>
      <c r="I17" s="34"/>
      <c r="J17" s="32"/>
      <c r="K17" s="16"/>
      <c r="L17" s="16"/>
      <c r="M17" s="16"/>
      <c r="N17" s="16"/>
      <c r="O17" s="16"/>
      <c r="P17" s="16"/>
      <c r="Q17" s="16"/>
      <c r="R17" s="16"/>
      <c r="S17" s="16"/>
      <c r="T17" s="16"/>
      <c r="U17" s="16"/>
      <c r="V17" s="16"/>
      <c r="W17" s="16"/>
      <c r="X17" s="16"/>
      <c r="Y17" s="16"/>
      <c r="Z17" s="13"/>
    </row>
    <row r="18" ht="12.75" customHeight="1">
      <c r="A18" s="36" t="s">
        <v>19</v>
      </c>
      <c r="B18" s="13"/>
      <c r="C18" s="13" t="s">
        <v>20</v>
      </c>
      <c r="D18" s="16"/>
      <c r="E18" s="37"/>
      <c r="F18" s="38" t="s">
        <v>21</v>
      </c>
      <c r="G18" s="12"/>
      <c r="H18" s="39" t="s">
        <v>22</v>
      </c>
      <c r="I18" s="12"/>
      <c r="J18" s="37"/>
      <c r="K18" s="16"/>
      <c r="L18" s="16"/>
      <c r="M18" s="16"/>
      <c r="N18" s="16"/>
      <c r="O18" s="16"/>
      <c r="P18" s="16"/>
      <c r="Q18" s="16"/>
      <c r="R18" s="16"/>
      <c r="S18" s="16"/>
      <c r="T18" s="16"/>
      <c r="U18" s="16"/>
      <c r="V18" s="16"/>
      <c r="W18" s="16"/>
      <c r="X18" s="16"/>
      <c r="Y18" s="16"/>
      <c r="Z18" s="13"/>
    </row>
    <row r="19" ht="12.75" customHeight="1">
      <c r="A19" s="40" t="s">
        <v>23</v>
      </c>
      <c r="B19" s="41"/>
      <c r="C19" s="41" t="s">
        <v>24</v>
      </c>
      <c r="D19" s="42"/>
      <c r="E19" s="43"/>
      <c r="F19" s="44" t="s">
        <v>25</v>
      </c>
      <c r="G19" s="45"/>
      <c r="H19" s="46">
        <f>SUM(G29)</f>
        <v>16.31443204</v>
      </c>
      <c r="I19" s="45"/>
      <c r="J19" s="43"/>
      <c r="K19" s="16"/>
      <c r="L19" s="16"/>
      <c r="M19" s="16"/>
      <c r="N19" s="16"/>
      <c r="O19" s="16"/>
      <c r="P19" s="16"/>
      <c r="Q19" s="16"/>
      <c r="R19" s="16"/>
      <c r="S19" s="16"/>
      <c r="T19" s="16"/>
      <c r="U19" s="16"/>
      <c r="V19" s="16"/>
      <c r="W19" s="16"/>
      <c r="X19" s="16"/>
      <c r="Y19" s="16"/>
      <c r="Z19" s="13"/>
    </row>
    <row r="20" ht="12.75" customHeight="1">
      <c r="A20" s="13"/>
      <c r="B20" s="13"/>
      <c r="C20" s="13"/>
      <c r="D20" s="47"/>
      <c r="E20" s="48"/>
      <c r="F20" s="48"/>
      <c r="G20" s="48"/>
      <c r="H20" s="48"/>
      <c r="I20" s="48"/>
      <c r="J20" s="48"/>
      <c r="K20" s="49"/>
      <c r="L20" s="49"/>
      <c r="M20" s="49"/>
      <c r="N20" s="49"/>
      <c r="O20" s="49"/>
      <c r="P20" s="49"/>
      <c r="Q20" s="49"/>
      <c r="R20" s="49"/>
      <c r="S20" s="49"/>
      <c r="T20" s="49"/>
      <c r="U20" s="49"/>
      <c r="V20" s="49"/>
      <c r="W20" s="49"/>
      <c r="X20" s="49"/>
      <c r="Y20" s="49"/>
      <c r="Z20" s="13"/>
    </row>
    <row r="21" ht="21.75" customHeight="1">
      <c r="A21" s="50" t="s">
        <v>26</v>
      </c>
      <c r="B21" s="51"/>
      <c r="C21" s="51"/>
      <c r="D21" s="51"/>
      <c r="E21" s="52"/>
      <c r="F21" s="53" t="s">
        <v>27</v>
      </c>
      <c r="G21" s="54" t="s">
        <v>28</v>
      </c>
      <c r="H21" s="55"/>
      <c r="I21" s="56" t="s">
        <v>29</v>
      </c>
      <c r="J21" s="55"/>
      <c r="K21" s="49"/>
      <c r="L21" s="49"/>
      <c r="M21" s="49"/>
      <c r="N21" s="49"/>
      <c r="O21" s="49"/>
      <c r="P21" s="49"/>
      <c r="Q21" s="49"/>
      <c r="R21" s="49"/>
      <c r="S21" s="49"/>
      <c r="T21" s="49"/>
      <c r="U21" s="49"/>
      <c r="V21" s="49"/>
      <c r="W21" s="49"/>
      <c r="X21" s="49"/>
      <c r="Y21" s="49"/>
      <c r="Z21" s="13"/>
    </row>
    <row r="22" ht="21.75" customHeight="1">
      <c r="A22" s="57"/>
      <c r="B22" s="58"/>
      <c r="C22" s="58"/>
      <c r="D22" s="58"/>
      <c r="E22" s="59"/>
      <c r="F22" s="60"/>
      <c r="G22" s="61" t="s">
        <v>30</v>
      </c>
      <c r="H22" s="62" t="s">
        <v>31</v>
      </c>
      <c r="I22" s="63" t="s">
        <v>32</v>
      </c>
      <c r="J22" s="64" t="s">
        <v>31</v>
      </c>
      <c r="K22" s="49"/>
      <c r="L22" s="49"/>
      <c r="M22" s="49"/>
      <c r="N22" s="49"/>
      <c r="O22" s="49"/>
      <c r="P22" s="49"/>
      <c r="Q22" s="49"/>
      <c r="R22" s="49"/>
      <c r="S22" s="49"/>
      <c r="T22" s="49"/>
      <c r="U22" s="49"/>
      <c r="V22" s="49"/>
      <c r="W22" s="49"/>
      <c r="X22" s="49"/>
      <c r="Y22" s="49"/>
      <c r="Z22" s="13"/>
    </row>
    <row r="23" ht="21.75" customHeight="1">
      <c r="A23" s="65" t="s">
        <v>33</v>
      </c>
      <c r="E23" s="66"/>
      <c r="F23" s="67">
        <v>151.67</v>
      </c>
      <c r="G23" s="68">
        <v>15.82</v>
      </c>
      <c r="H23" s="69">
        <f>F23*G23</f>
        <v>2399.4194</v>
      </c>
      <c r="I23" s="70"/>
      <c r="J23" s="71"/>
      <c r="K23" s="72"/>
      <c r="L23" s="72"/>
      <c r="M23" s="72"/>
      <c r="N23" s="72"/>
      <c r="O23" s="72"/>
      <c r="P23" s="72"/>
      <c r="Q23" s="72"/>
      <c r="R23" s="72"/>
      <c r="S23" s="72"/>
      <c r="T23" s="72"/>
      <c r="U23" s="72"/>
      <c r="V23" s="72"/>
      <c r="W23" s="72"/>
      <c r="X23" s="72"/>
      <c r="Y23" s="72"/>
      <c r="Z23" s="13"/>
    </row>
    <row r="24" ht="21.75" customHeight="1">
      <c r="A24" s="65" t="s">
        <v>34</v>
      </c>
      <c r="E24" s="66"/>
      <c r="F24" s="73">
        <v>0.0</v>
      </c>
      <c r="G24" s="74"/>
      <c r="H24" s="69"/>
      <c r="I24" s="75"/>
      <c r="J24" s="76"/>
      <c r="K24" s="72"/>
      <c r="L24" s="72"/>
      <c r="M24" s="72"/>
      <c r="N24" s="72"/>
      <c r="O24" s="72"/>
      <c r="P24" s="72"/>
      <c r="Q24" s="72"/>
      <c r="R24" s="72"/>
      <c r="S24" s="72"/>
      <c r="T24" s="72"/>
      <c r="U24" s="72"/>
      <c r="V24" s="72"/>
      <c r="W24" s="72"/>
      <c r="X24" s="72"/>
      <c r="Y24" s="72"/>
      <c r="Z24" s="13"/>
    </row>
    <row r="25" ht="21.75" customHeight="1">
      <c r="A25" s="65" t="s">
        <v>35</v>
      </c>
      <c r="E25" s="66"/>
      <c r="F25" s="77">
        <v>21.67</v>
      </c>
      <c r="G25" s="78">
        <f>G23*1.25</f>
        <v>19.775</v>
      </c>
      <c r="H25" s="69">
        <f>F25*G25</f>
        <v>428.52425</v>
      </c>
      <c r="I25" s="75"/>
      <c r="J25" s="76"/>
      <c r="K25" s="72"/>
      <c r="L25" s="72"/>
      <c r="M25" s="72"/>
      <c r="N25" s="72"/>
      <c r="O25" s="72"/>
      <c r="P25" s="72"/>
      <c r="Q25" s="72"/>
      <c r="R25" s="72"/>
      <c r="S25" s="72"/>
      <c r="T25" s="72"/>
      <c r="U25" s="72"/>
      <c r="V25" s="72"/>
      <c r="W25" s="72"/>
      <c r="X25" s="72"/>
      <c r="Y25" s="72"/>
      <c r="Z25" s="13"/>
    </row>
    <row r="26">
      <c r="A26" s="65" t="s">
        <v>36</v>
      </c>
      <c r="E26" s="66"/>
      <c r="F26" s="73">
        <v>0.0</v>
      </c>
      <c r="G26" s="79">
        <v>0.0</v>
      </c>
      <c r="H26" s="69"/>
      <c r="I26" s="75"/>
      <c r="J26" s="76"/>
      <c r="K26" s="72"/>
      <c r="L26" s="72"/>
      <c r="M26" s="72"/>
      <c r="N26" s="72"/>
      <c r="O26" s="72"/>
      <c r="P26" s="72"/>
      <c r="Q26" s="72"/>
      <c r="R26" s="72"/>
      <c r="S26" s="72"/>
      <c r="T26" s="72"/>
      <c r="U26" s="72"/>
      <c r="V26" s="72"/>
      <c r="W26" s="72"/>
      <c r="X26" s="72"/>
      <c r="Y26" s="72"/>
      <c r="Z26" s="13"/>
    </row>
    <row r="27" ht="21.75" customHeight="1">
      <c r="A27" s="65" t="s">
        <v>37</v>
      </c>
      <c r="E27" s="66"/>
      <c r="F27" s="73">
        <v>0.0</v>
      </c>
      <c r="G27" s="79">
        <v>0.0</v>
      </c>
      <c r="H27" s="69"/>
      <c r="I27" s="75"/>
      <c r="J27" s="76"/>
      <c r="K27" s="72"/>
      <c r="L27" s="72"/>
      <c r="M27" s="72"/>
      <c r="N27" s="72"/>
      <c r="O27" s="72"/>
      <c r="P27" s="72"/>
      <c r="Q27" s="72"/>
      <c r="R27" s="72"/>
      <c r="S27" s="72"/>
      <c r="T27" s="72"/>
      <c r="U27" s="72"/>
      <c r="V27" s="72"/>
      <c r="W27" s="72"/>
      <c r="X27" s="72"/>
      <c r="Y27" s="72"/>
      <c r="Z27" s="13"/>
    </row>
    <row r="28" ht="21.75" customHeight="1">
      <c r="A28" s="65" t="s">
        <v>38</v>
      </c>
      <c r="E28" s="66"/>
      <c r="F28" s="73">
        <v>0.0</v>
      </c>
      <c r="G28" s="73">
        <v>0.0</v>
      </c>
      <c r="H28" s="69"/>
      <c r="I28" s="75"/>
      <c r="J28" s="76"/>
      <c r="K28" s="72"/>
      <c r="L28" s="72"/>
      <c r="M28" s="72"/>
      <c r="N28" s="72"/>
      <c r="O28" s="72"/>
      <c r="P28" s="72"/>
      <c r="Q28" s="72"/>
      <c r="R28" s="72"/>
      <c r="S28" s="72"/>
      <c r="T28" s="72"/>
      <c r="U28" s="72"/>
      <c r="V28" s="72"/>
      <c r="W28" s="72"/>
      <c r="X28" s="72"/>
      <c r="Y28" s="72"/>
      <c r="Z28" s="13"/>
    </row>
    <row r="29" ht="21.75" customHeight="1">
      <c r="A29" s="80" t="s">
        <v>39</v>
      </c>
      <c r="B29" s="81"/>
      <c r="C29" s="81"/>
      <c r="D29" s="81"/>
      <c r="E29" s="82"/>
      <c r="F29" s="83">
        <f>SUM(F23:F28)</f>
        <v>173.34</v>
      </c>
      <c r="G29" s="84">
        <f>SUM(H29/F29)</f>
        <v>16.31443204</v>
      </c>
      <c r="H29" s="85">
        <f>H23+H25</f>
        <v>2827.94365</v>
      </c>
      <c r="I29" s="86"/>
      <c r="J29" s="87"/>
      <c r="K29" s="72"/>
      <c r="L29" s="88"/>
      <c r="M29" s="72"/>
      <c r="N29" s="72"/>
      <c r="O29" s="72"/>
      <c r="P29" s="72"/>
      <c r="Q29" s="72"/>
      <c r="R29" s="72"/>
      <c r="S29" s="72"/>
      <c r="T29" s="72"/>
      <c r="U29" s="72"/>
      <c r="V29" s="72"/>
      <c r="W29" s="72"/>
      <c r="X29" s="72"/>
      <c r="Y29" s="72"/>
      <c r="Z29" s="13"/>
    </row>
    <row r="30" ht="21.75" customHeight="1">
      <c r="A30" s="89" t="s">
        <v>40</v>
      </c>
      <c r="B30" s="90"/>
      <c r="C30" s="90"/>
      <c r="D30" s="90"/>
      <c r="E30" s="91"/>
      <c r="F30" s="35"/>
      <c r="G30" s="92"/>
      <c r="H30" s="93"/>
      <c r="I30" s="70"/>
      <c r="J30" s="94"/>
      <c r="K30" s="72"/>
      <c r="L30" s="72"/>
      <c r="M30" s="72"/>
      <c r="N30" s="72"/>
      <c r="O30" s="72"/>
      <c r="P30" s="72"/>
      <c r="Q30" s="72"/>
      <c r="R30" s="72"/>
      <c r="S30" s="72"/>
      <c r="T30" s="72"/>
      <c r="U30" s="72"/>
      <c r="V30" s="72"/>
      <c r="W30" s="72"/>
      <c r="X30" s="72"/>
      <c r="Y30" s="72"/>
      <c r="Z30" s="13"/>
    </row>
    <row r="31" ht="21.75" customHeight="1">
      <c r="A31" s="65" t="s">
        <v>41</v>
      </c>
      <c r="E31" s="66"/>
      <c r="F31" s="95">
        <f>H29</f>
        <v>2827.94365</v>
      </c>
      <c r="G31" s="79">
        <v>0.0</v>
      </c>
      <c r="H31" s="96"/>
      <c r="I31" s="75">
        <v>0.07</v>
      </c>
      <c r="J31" s="97">
        <f t="shared" ref="J31:J34" si="1">F31*I31</f>
        <v>197.9560555</v>
      </c>
      <c r="K31" s="72"/>
      <c r="L31" s="72"/>
      <c r="M31" s="72"/>
      <c r="N31" s="72"/>
      <c r="O31" s="72"/>
      <c r="P31" s="72"/>
      <c r="Q31" s="72"/>
      <c r="R31" s="72"/>
      <c r="S31" s="72"/>
      <c r="T31" s="72"/>
      <c r="U31" s="72"/>
      <c r="V31" s="72"/>
      <c r="W31" s="72"/>
      <c r="X31" s="72"/>
      <c r="Y31" s="72"/>
      <c r="Z31" s="13"/>
    </row>
    <row r="32" ht="21.75" customHeight="1">
      <c r="A32" s="65" t="s">
        <v>42</v>
      </c>
      <c r="E32" s="66"/>
      <c r="F32" s="95">
        <f>H29</f>
        <v>2827.94365</v>
      </c>
      <c r="G32" s="98">
        <v>0.0037</v>
      </c>
      <c r="H32" s="96">
        <f t="shared" ref="H32:H33" si="2">F32*G32</f>
        <v>10.46339151</v>
      </c>
      <c r="I32" s="99">
        <v>0.0037</v>
      </c>
      <c r="J32" s="97">
        <f t="shared" si="1"/>
        <v>10.46339151</v>
      </c>
      <c r="K32" s="72"/>
      <c r="L32" s="72"/>
      <c r="M32" s="72"/>
      <c r="N32" s="72"/>
      <c r="O32" s="72"/>
      <c r="P32" s="72"/>
      <c r="Q32" s="72"/>
      <c r="R32" s="72"/>
      <c r="S32" s="72"/>
      <c r="T32" s="72"/>
      <c r="U32" s="72"/>
      <c r="V32" s="72"/>
      <c r="W32" s="72"/>
      <c r="X32" s="72"/>
      <c r="Y32" s="72"/>
      <c r="Z32" s="13"/>
    </row>
    <row r="33">
      <c r="A33" s="100" t="s">
        <v>43</v>
      </c>
      <c r="B33" s="81"/>
      <c r="C33" s="81"/>
      <c r="D33" s="81"/>
      <c r="E33" s="82"/>
      <c r="F33" s="101">
        <v>39.8</v>
      </c>
      <c r="G33" s="102">
        <v>0.5</v>
      </c>
      <c r="H33" s="103">
        <f t="shared" si="2"/>
        <v>19.9</v>
      </c>
      <c r="I33" s="104">
        <v>0.5</v>
      </c>
      <c r="J33" s="105">
        <f t="shared" si="1"/>
        <v>19.9</v>
      </c>
      <c r="K33" s="72"/>
      <c r="L33" s="72"/>
      <c r="M33" s="72"/>
      <c r="N33" s="72"/>
      <c r="O33" s="72"/>
      <c r="P33" s="72"/>
      <c r="Q33" s="72"/>
      <c r="R33" s="72"/>
      <c r="S33" s="72"/>
      <c r="T33" s="72"/>
      <c r="U33" s="72"/>
      <c r="V33" s="72"/>
      <c r="W33" s="72"/>
      <c r="X33" s="72"/>
      <c r="Y33" s="72"/>
      <c r="Z33" s="13"/>
    </row>
    <row r="34" ht="21.75" customHeight="1">
      <c r="A34" s="80" t="s">
        <v>44</v>
      </c>
      <c r="B34" s="81"/>
      <c r="C34" s="81"/>
      <c r="D34" s="81"/>
      <c r="E34" s="82"/>
      <c r="F34" s="101">
        <f>H29</f>
        <v>2827.94365</v>
      </c>
      <c r="G34" s="106">
        <v>0.0</v>
      </c>
      <c r="H34" s="107"/>
      <c r="I34" s="108">
        <v>0.009</v>
      </c>
      <c r="J34" s="87">
        <f t="shared" si="1"/>
        <v>25.45149285</v>
      </c>
      <c r="K34" s="72"/>
      <c r="L34" s="72"/>
      <c r="M34" s="72"/>
      <c r="N34" s="72"/>
      <c r="O34" s="72"/>
      <c r="P34" s="72"/>
      <c r="Q34" s="72"/>
      <c r="R34" s="72"/>
      <c r="S34" s="72"/>
      <c r="T34" s="72"/>
      <c r="U34" s="72"/>
      <c r="V34" s="72"/>
      <c r="W34" s="72"/>
      <c r="X34" s="72"/>
      <c r="Y34" s="72"/>
      <c r="Z34" s="13"/>
    </row>
    <row r="35" ht="21.75" customHeight="1">
      <c r="A35" s="109" t="s">
        <v>45</v>
      </c>
      <c r="E35" s="66"/>
      <c r="F35" s="95"/>
      <c r="G35" s="98"/>
      <c r="H35" s="69"/>
      <c r="I35" s="110"/>
      <c r="J35" s="76"/>
      <c r="K35" s="72"/>
      <c r="L35" s="72"/>
      <c r="M35" s="72"/>
      <c r="N35" s="72"/>
      <c r="O35" s="72"/>
      <c r="P35" s="72"/>
      <c r="Q35" s="72"/>
      <c r="R35" s="72"/>
      <c r="S35" s="72"/>
      <c r="T35" s="72"/>
      <c r="U35" s="72"/>
      <c r="V35" s="72"/>
      <c r="W35" s="72"/>
      <c r="X35" s="72"/>
      <c r="Y35" s="72"/>
      <c r="Z35" s="13"/>
    </row>
    <row r="36" ht="21.75" customHeight="1">
      <c r="A36" s="111" t="s">
        <v>46</v>
      </c>
      <c r="E36" s="66"/>
      <c r="F36" s="95">
        <f>H29</f>
        <v>2827.94365</v>
      </c>
      <c r="G36" s="98">
        <v>0.069</v>
      </c>
      <c r="H36" s="69">
        <f t="shared" ref="H36:H38" si="3">F36*G36</f>
        <v>195.1281119</v>
      </c>
      <c r="I36" s="110">
        <v>0.092</v>
      </c>
      <c r="J36" s="76">
        <f t="shared" ref="J36:J39" si="4">F36*I36</f>
        <v>260.1708158</v>
      </c>
      <c r="K36" s="72"/>
      <c r="L36" s="72"/>
      <c r="M36" s="72"/>
      <c r="N36" s="72"/>
      <c r="O36" s="72"/>
      <c r="P36" s="72"/>
      <c r="Q36" s="72"/>
      <c r="R36" s="72"/>
      <c r="S36" s="72"/>
      <c r="T36" s="72"/>
      <c r="U36" s="72"/>
      <c r="V36" s="72"/>
      <c r="W36" s="72"/>
      <c r="X36" s="72"/>
      <c r="Y36" s="72"/>
      <c r="Z36" s="13"/>
    </row>
    <row r="37" ht="21.75" customHeight="1">
      <c r="A37" s="65" t="s">
        <v>47</v>
      </c>
      <c r="E37" s="66"/>
      <c r="F37" s="95">
        <f>H29</f>
        <v>2827.94365</v>
      </c>
      <c r="G37" s="98">
        <v>0.004</v>
      </c>
      <c r="H37" s="69">
        <f t="shared" si="3"/>
        <v>11.3117746</v>
      </c>
      <c r="I37" s="110">
        <v>0.019</v>
      </c>
      <c r="J37" s="76">
        <f t="shared" si="4"/>
        <v>53.73092935</v>
      </c>
      <c r="K37" s="72"/>
      <c r="L37" s="72"/>
      <c r="M37" s="72"/>
      <c r="N37" s="72"/>
      <c r="O37" s="72"/>
      <c r="P37" s="72"/>
      <c r="Q37" s="72"/>
      <c r="R37" s="72"/>
      <c r="S37" s="72"/>
      <c r="T37" s="72"/>
      <c r="U37" s="72"/>
      <c r="V37" s="72"/>
      <c r="W37" s="72"/>
      <c r="X37" s="72"/>
      <c r="Y37" s="72"/>
      <c r="Z37" s="13"/>
    </row>
    <row r="38" ht="21.75" customHeight="1">
      <c r="A38" s="111" t="s">
        <v>48</v>
      </c>
      <c r="E38" s="66"/>
      <c r="F38" s="95">
        <f>H29</f>
        <v>2827.94365</v>
      </c>
      <c r="G38" s="98">
        <v>0.0401</v>
      </c>
      <c r="H38" s="69">
        <f t="shared" si="3"/>
        <v>113.4005404</v>
      </c>
      <c r="I38" s="110">
        <v>0.06</v>
      </c>
      <c r="J38" s="76">
        <f t="shared" si="4"/>
        <v>169.676619</v>
      </c>
      <c r="K38" s="72"/>
      <c r="L38" s="72"/>
      <c r="M38" s="72"/>
      <c r="N38" s="72"/>
      <c r="O38" s="72"/>
      <c r="P38" s="72"/>
      <c r="Q38" s="72"/>
      <c r="R38" s="72"/>
      <c r="S38" s="72"/>
      <c r="T38" s="72"/>
      <c r="U38" s="72"/>
      <c r="V38" s="72"/>
      <c r="W38" s="72"/>
      <c r="X38" s="72"/>
      <c r="Y38" s="72"/>
      <c r="Z38" s="13"/>
    </row>
    <row r="39" ht="21.75" customHeight="1">
      <c r="A39" s="111" t="s">
        <v>49</v>
      </c>
      <c r="E39" s="66"/>
      <c r="F39" s="73">
        <v>0.0</v>
      </c>
      <c r="G39" s="73">
        <v>0.0</v>
      </c>
      <c r="H39" s="69"/>
      <c r="I39" s="110"/>
      <c r="J39" s="76">
        <f t="shared" si="4"/>
        <v>0</v>
      </c>
      <c r="K39" s="72"/>
      <c r="L39" s="72"/>
      <c r="M39" s="72"/>
      <c r="N39" s="72"/>
      <c r="O39" s="72"/>
      <c r="P39" s="72"/>
      <c r="Q39" s="72"/>
      <c r="R39" s="72"/>
      <c r="S39" s="72"/>
      <c r="T39" s="72"/>
      <c r="U39" s="72"/>
      <c r="V39" s="72"/>
      <c r="W39" s="72"/>
      <c r="X39" s="72"/>
      <c r="Y39" s="72"/>
      <c r="Z39" s="13"/>
    </row>
    <row r="40" ht="21.75" customHeight="1">
      <c r="A40" s="100" t="s">
        <v>50</v>
      </c>
      <c r="B40" s="81"/>
      <c r="C40" s="81"/>
      <c r="D40" s="81"/>
      <c r="E40" s="82"/>
      <c r="F40" s="112" t="s">
        <v>51</v>
      </c>
      <c r="G40" s="113" t="s">
        <v>51</v>
      </c>
      <c r="H40" s="107"/>
      <c r="I40" s="114" t="s">
        <v>51</v>
      </c>
      <c r="J40" s="87"/>
      <c r="K40" s="72"/>
      <c r="L40" s="72"/>
      <c r="M40" s="72"/>
      <c r="N40" s="72"/>
      <c r="O40" s="72"/>
      <c r="P40" s="72"/>
      <c r="Q40" s="72"/>
      <c r="R40" s="72"/>
      <c r="S40" s="72"/>
      <c r="T40" s="72"/>
      <c r="U40" s="72"/>
      <c r="V40" s="72"/>
      <c r="W40" s="72"/>
      <c r="X40" s="72"/>
      <c r="Y40" s="72"/>
      <c r="Z40" s="13"/>
    </row>
    <row r="41" ht="21.75" customHeight="1">
      <c r="A41" s="80" t="s">
        <v>52</v>
      </c>
      <c r="B41" s="81"/>
      <c r="C41" s="81"/>
      <c r="D41" s="81"/>
      <c r="E41" s="82"/>
      <c r="F41" s="101">
        <f>H29</f>
        <v>2827.94365</v>
      </c>
      <c r="G41" s="106">
        <v>0.0</v>
      </c>
      <c r="H41" s="107"/>
      <c r="I41" s="108">
        <v>0.0345</v>
      </c>
      <c r="J41" s="87">
        <f t="shared" ref="J41:J42" si="5">F41*I41</f>
        <v>97.56405593</v>
      </c>
      <c r="K41" s="72"/>
      <c r="L41" s="72"/>
      <c r="M41" s="72"/>
      <c r="N41" s="72"/>
      <c r="O41" s="72"/>
      <c r="P41" s="72"/>
      <c r="Q41" s="72"/>
      <c r="R41" s="72"/>
      <c r="S41" s="72"/>
      <c r="T41" s="72"/>
      <c r="U41" s="72"/>
      <c r="V41" s="72"/>
      <c r="W41" s="72"/>
      <c r="X41" s="72"/>
      <c r="Y41" s="72"/>
      <c r="Z41" s="13"/>
    </row>
    <row r="42" ht="21.75" customHeight="1">
      <c r="A42" s="115" t="s">
        <v>53</v>
      </c>
      <c r="B42" s="81"/>
      <c r="C42" s="81"/>
      <c r="D42" s="81"/>
      <c r="E42" s="82"/>
      <c r="F42" s="101">
        <f>H29</f>
        <v>2827.94365</v>
      </c>
      <c r="G42" s="106">
        <v>0.0</v>
      </c>
      <c r="H42" s="107"/>
      <c r="I42" s="108">
        <v>0.042</v>
      </c>
      <c r="J42" s="87">
        <f t="shared" si="5"/>
        <v>118.7736333</v>
      </c>
      <c r="K42" s="72"/>
      <c r="L42" s="72"/>
      <c r="M42" s="72"/>
      <c r="N42" s="72"/>
      <c r="O42" s="72"/>
      <c r="P42" s="72"/>
      <c r="Q42" s="72"/>
      <c r="R42" s="72"/>
      <c r="S42" s="72"/>
      <c r="T42" s="72"/>
      <c r="U42" s="72"/>
      <c r="V42" s="72"/>
      <c r="W42" s="72"/>
      <c r="X42" s="72"/>
      <c r="Y42" s="72"/>
      <c r="Z42" s="13"/>
    </row>
    <row r="43" ht="57.75" customHeight="1">
      <c r="A43" s="116" t="s">
        <v>54</v>
      </c>
      <c r="B43" s="117"/>
      <c r="C43" s="117"/>
      <c r="D43" s="117"/>
      <c r="E43" s="118"/>
      <c r="F43" s="119"/>
      <c r="G43" s="120">
        <v>0.0</v>
      </c>
      <c r="H43" s="121"/>
      <c r="I43" s="122"/>
      <c r="J43" s="123">
        <v>49.27</v>
      </c>
      <c r="K43" s="124"/>
      <c r="L43" s="72"/>
      <c r="M43" s="72"/>
      <c r="N43" s="72"/>
      <c r="O43" s="72"/>
      <c r="P43" s="72"/>
      <c r="Q43" s="72"/>
      <c r="R43" s="72"/>
      <c r="S43" s="72"/>
      <c r="T43" s="72"/>
      <c r="U43" s="72"/>
      <c r="V43" s="72"/>
      <c r="W43" s="72"/>
      <c r="X43" s="72"/>
      <c r="Y43" s="72"/>
      <c r="Z43" s="13"/>
    </row>
    <row r="44" ht="57.75" customHeight="1">
      <c r="A44" s="80" t="s">
        <v>55</v>
      </c>
      <c r="B44" s="81"/>
      <c r="C44" s="81"/>
      <c r="D44" s="81"/>
      <c r="E44" s="82"/>
      <c r="F44" s="101"/>
      <c r="G44" s="106">
        <v>0.0</v>
      </c>
      <c r="H44" s="107"/>
      <c r="I44" s="108"/>
      <c r="J44" s="87"/>
      <c r="K44" s="72"/>
      <c r="L44" s="125"/>
      <c r="M44" s="72"/>
      <c r="N44" s="72"/>
      <c r="O44" s="72"/>
      <c r="P44" s="72"/>
      <c r="Q44" s="72"/>
      <c r="R44" s="72"/>
      <c r="S44" s="72"/>
      <c r="T44" s="72"/>
      <c r="U44" s="72"/>
      <c r="V44" s="72"/>
      <c r="W44" s="72"/>
      <c r="X44" s="72"/>
      <c r="Y44" s="72"/>
      <c r="Z44" s="13"/>
    </row>
    <row r="45" ht="36.75" customHeight="1">
      <c r="A45" s="89" t="s">
        <v>56</v>
      </c>
      <c r="B45" s="90"/>
      <c r="C45" s="90"/>
      <c r="D45" s="90"/>
      <c r="E45" s="91"/>
      <c r="F45" s="35">
        <f>SUM(H23+J32+J33)*0.9825</f>
        <v>2387.261593</v>
      </c>
      <c r="G45" s="92">
        <v>0.068</v>
      </c>
      <c r="H45" s="126">
        <f t="shared" ref="H45:H46" si="6">F45*G45</f>
        <v>162.3337883</v>
      </c>
      <c r="I45" s="127">
        <v>0.0</v>
      </c>
      <c r="J45" s="71"/>
      <c r="K45" s="72"/>
      <c r="L45" s="72"/>
      <c r="M45" s="72"/>
      <c r="N45" s="72"/>
      <c r="O45" s="72"/>
      <c r="P45" s="72"/>
      <c r="Q45" s="72"/>
      <c r="R45" s="72"/>
      <c r="S45" s="72"/>
      <c r="T45" s="72"/>
      <c r="U45" s="72"/>
      <c r="V45" s="72"/>
      <c r="W45" s="72"/>
      <c r="X45" s="72"/>
      <c r="Y45" s="72"/>
      <c r="Z45" s="13"/>
    </row>
    <row r="46" ht="34.5" customHeight="1">
      <c r="A46" s="80" t="s">
        <v>57</v>
      </c>
      <c r="B46" s="81"/>
      <c r="C46" s="81"/>
      <c r="D46" s="81"/>
      <c r="E46" s="82"/>
      <c r="F46" s="128">
        <f>SUM(H23+J32+J33)*0.9825</f>
        <v>2387.261593</v>
      </c>
      <c r="G46" s="102">
        <v>0.029</v>
      </c>
      <c r="H46" s="107">
        <f t="shared" si="6"/>
        <v>69.23058619</v>
      </c>
      <c r="I46" s="129">
        <v>0.0</v>
      </c>
      <c r="J46" s="87"/>
      <c r="K46" s="72"/>
      <c r="L46" s="125"/>
      <c r="M46" s="72"/>
      <c r="N46" s="72"/>
      <c r="O46" s="72"/>
      <c r="P46" s="72"/>
      <c r="Q46" s="72"/>
      <c r="R46" s="72"/>
      <c r="S46" s="72"/>
      <c r="T46" s="72"/>
      <c r="U46" s="72"/>
      <c r="V46" s="72"/>
      <c r="W46" s="72"/>
      <c r="X46" s="72"/>
      <c r="Y46" s="72"/>
      <c r="Z46" s="13"/>
    </row>
    <row r="47" ht="34.5" customHeight="1">
      <c r="A47" s="115" t="s">
        <v>58</v>
      </c>
      <c r="B47" s="81"/>
      <c r="C47" s="81"/>
      <c r="D47" s="81"/>
      <c r="E47" s="82"/>
      <c r="F47" s="128">
        <f>SUM(H25*0.9825)</f>
        <v>421.0250756</v>
      </c>
      <c r="G47" s="130">
        <v>0.097</v>
      </c>
      <c r="H47" s="107">
        <f>SUM(F47*G47)</f>
        <v>40.83943234</v>
      </c>
      <c r="I47" s="129">
        <v>0.0</v>
      </c>
      <c r="J47" s="87"/>
      <c r="K47" s="72"/>
      <c r="L47" s="125"/>
      <c r="M47" s="72"/>
      <c r="N47" s="72"/>
      <c r="O47" s="72"/>
      <c r="P47" s="72"/>
      <c r="Q47" s="72"/>
      <c r="R47" s="72"/>
      <c r="S47" s="72"/>
      <c r="T47" s="72"/>
      <c r="U47" s="72"/>
      <c r="V47" s="72"/>
      <c r="W47" s="72"/>
      <c r="X47" s="72"/>
      <c r="Y47" s="72"/>
      <c r="Z47" s="13"/>
    </row>
    <row r="48" ht="64.5" customHeight="1">
      <c r="A48" s="131" t="str">
        <f>HYPERLINK("https://droit-finances.commentcamarche.com/faq/351-heures-supplementaires-comment-bien-les-calculer","Exonération de cotisations salariales sur heures supplémentaires
(décret n° 2019-40 du 24 janvier 2019)")</f>
        <v>Exonération de cotisations salariales sur heures supplémentaires
(décret n° 2019-40 du 24 janvier 2019)</v>
      </c>
      <c r="B48" s="81"/>
      <c r="C48" s="81"/>
      <c r="D48" s="81"/>
      <c r="E48" s="82"/>
      <c r="F48" s="101">
        <f>H25+H26</f>
        <v>428.52425</v>
      </c>
      <c r="G48" s="102">
        <v>0.1131</v>
      </c>
      <c r="H48" s="107">
        <v>-48.47</v>
      </c>
      <c r="I48" s="108"/>
      <c r="J48" s="87"/>
      <c r="K48" s="72"/>
      <c r="L48" s="72"/>
      <c r="M48" s="72"/>
      <c r="N48" s="72"/>
      <c r="O48" s="72"/>
      <c r="P48" s="72"/>
      <c r="Q48" s="72"/>
      <c r="R48" s="72"/>
      <c r="S48" s="72"/>
      <c r="T48" s="72"/>
      <c r="U48" s="72"/>
      <c r="V48" s="72"/>
      <c r="W48" s="72"/>
      <c r="X48" s="72"/>
      <c r="Y48" s="72"/>
      <c r="Z48" s="13"/>
    </row>
    <row r="49" ht="85.5" customHeight="1">
      <c r="A49" s="80" t="s">
        <v>59</v>
      </c>
      <c r="B49" s="81"/>
      <c r="C49" s="81"/>
      <c r="D49" s="81"/>
      <c r="E49" s="82"/>
      <c r="F49" s="101"/>
      <c r="G49" s="106">
        <v>0.0</v>
      </c>
      <c r="H49" s="107"/>
      <c r="I49" s="108"/>
      <c r="J49" s="132" t="s">
        <v>60</v>
      </c>
      <c r="K49" s="72"/>
      <c r="L49" s="72"/>
      <c r="M49" s="72"/>
      <c r="N49" s="72"/>
      <c r="O49" s="72"/>
      <c r="P49" s="72"/>
      <c r="Q49" s="72"/>
      <c r="R49" s="72"/>
      <c r="S49" s="72"/>
      <c r="T49" s="72"/>
      <c r="U49" s="72"/>
      <c r="V49" s="72"/>
      <c r="W49" s="72"/>
      <c r="X49" s="72"/>
      <c r="Y49" s="72"/>
      <c r="Z49" s="13"/>
    </row>
    <row r="50" ht="21.75" customHeight="1">
      <c r="A50" s="109" t="s">
        <v>61</v>
      </c>
      <c r="E50" s="66"/>
      <c r="F50" s="95"/>
      <c r="G50" s="98"/>
      <c r="H50" s="69"/>
      <c r="I50" s="110"/>
      <c r="J50" s="133">
        <f>SUM(J23:J48)</f>
        <v>1002.956993</v>
      </c>
      <c r="K50" s="72"/>
      <c r="L50" s="125"/>
      <c r="M50" s="72"/>
      <c r="N50" s="72"/>
      <c r="O50" s="72"/>
      <c r="P50" s="72"/>
      <c r="Q50" s="72"/>
      <c r="R50" s="72"/>
      <c r="S50" s="72"/>
      <c r="T50" s="72"/>
      <c r="U50" s="72"/>
      <c r="V50" s="72"/>
      <c r="W50" s="72"/>
      <c r="X50" s="72"/>
      <c r="Y50" s="72"/>
      <c r="Z50" s="13"/>
    </row>
    <row r="51" ht="21.75" customHeight="1">
      <c r="A51" s="109" t="s">
        <v>62</v>
      </c>
      <c r="E51" s="66"/>
      <c r="F51" s="95"/>
      <c r="G51" s="98"/>
      <c r="H51" s="134">
        <f>SUM(H30:H50)</f>
        <v>574.1376251</v>
      </c>
      <c r="I51" s="110"/>
      <c r="J51" s="135"/>
      <c r="K51" s="72"/>
      <c r="L51" s="125"/>
      <c r="M51" s="88"/>
      <c r="N51" s="72"/>
      <c r="O51" s="72"/>
      <c r="P51" s="72"/>
      <c r="Q51" s="72"/>
      <c r="R51" s="72"/>
      <c r="S51" s="72"/>
      <c r="T51" s="72"/>
      <c r="U51" s="72"/>
      <c r="V51" s="72"/>
      <c r="W51" s="72"/>
      <c r="X51" s="72"/>
      <c r="Y51" s="72"/>
      <c r="Z51" s="13"/>
    </row>
    <row r="52" ht="21.75" customHeight="1">
      <c r="A52" s="89" t="s">
        <v>63</v>
      </c>
      <c r="B52" s="90"/>
      <c r="C52" s="90"/>
      <c r="D52" s="90"/>
      <c r="E52" s="90"/>
      <c r="F52" s="136"/>
      <c r="G52" s="137">
        <v>0.0</v>
      </c>
      <c r="H52" s="93"/>
      <c r="I52" s="138"/>
      <c r="J52" s="139"/>
      <c r="K52" s="72"/>
      <c r="L52" s="125"/>
      <c r="M52" s="72"/>
      <c r="N52" s="72"/>
      <c r="O52" s="72"/>
      <c r="P52" s="72"/>
      <c r="Q52" s="72"/>
      <c r="R52" s="72"/>
      <c r="S52" s="72"/>
      <c r="T52" s="72"/>
      <c r="U52" s="72"/>
      <c r="V52" s="72"/>
      <c r="W52" s="72"/>
      <c r="X52" s="72"/>
      <c r="Y52" s="72"/>
      <c r="Z52" s="13"/>
    </row>
    <row r="53" ht="21.75" customHeight="1">
      <c r="A53" s="140" t="s">
        <v>64</v>
      </c>
      <c r="B53" s="141"/>
      <c r="C53" s="141"/>
      <c r="D53" s="141"/>
      <c r="E53" s="141"/>
      <c r="F53" s="142">
        <v>20.0</v>
      </c>
      <c r="G53" s="143">
        <v>5.0</v>
      </c>
      <c r="H53" s="144">
        <f>SUM(F53*G53)</f>
        <v>100</v>
      </c>
      <c r="I53" s="145">
        <v>5.0</v>
      </c>
      <c r="J53" s="146">
        <f>F53*I53</f>
        <v>100</v>
      </c>
      <c r="K53" s="72"/>
      <c r="L53" s="88"/>
      <c r="M53" s="72"/>
      <c r="N53" s="72"/>
      <c r="O53" s="72"/>
      <c r="P53" s="72"/>
      <c r="Q53" s="72"/>
      <c r="R53" s="72"/>
      <c r="S53" s="72"/>
      <c r="T53" s="72"/>
      <c r="U53" s="72"/>
      <c r="V53" s="72"/>
      <c r="W53" s="72"/>
      <c r="X53" s="72"/>
      <c r="Y53" s="72"/>
      <c r="Z53" s="13"/>
    </row>
    <row r="54" ht="21.75" customHeight="1">
      <c r="A54" s="5"/>
      <c r="B54" s="5"/>
      <c r="C54" s="5"/>
      <c r="D54" s="147"/>
      <c r="E54" s="147"/>
      <c r="F54" s="147"/>
      <c r="G54" s="147"/>
      <c r="H54" s="147"/>
      <c r="I54" s="147"/>
      <c r="J54" s="147"/>
      <c r="K54" s="147"/>
      <c r="L54" s="148"/>
      <c r="M54" s="147"/>
      <c r="N54" s="147"/>
      <c r="O54" s="147"/>
      <c r="P54" s="147"/>
      <c r="Q54" s="147"/>
      <c r="R54" s="147"/>
      <c r="S54" s="147"/>
      <c r="T54" s="147"/>
      <c r="U54" s="147"/>
      <c r="V54" s="147"/>
      <c r="W54" s="147"/>
      <c r="X54" s="147"/>
      <c r="Y54" s="147"/>
      <c r="Z54" s="5"/>
    </row>
    <row r="55" ht="42.75" customHeight="1">
      <c r="A55" s="149" t="s">
        <v>65</v>
      </c>
      <c r="B55" s="150"/>
      <c r="C55" s="150"/>
      <c r="D55" s="150"/>
      <c r="E55" s="150"/>
      <c r="F55" s="150"/>
      <c r="G55" s="151"/>
      <c r="H55" s="152">
        <f>H29-H51-H53</f>
        <v>2153.806025</v>
      </c>
      <c r="I55" s="153" t="s">
        <v>66</v>
      </c>
      <c r="J55" s="154"/>
      <c r="K55" s="147"/>
      <c r="L55" s="147"/>
      <c r="M55" s="147"/>
      <c r="N55" s="147"/>
      <c r="O55" s="147"/>
      <c r="P55" s="147"/>
      <c r="Q55" s="147"/>
      <c r="R55" s="147"/>
      <c r="S55" s="147"/>
      <c r="T55" s="147"/>
      <c r="U55" s="147"/>
      <c r="V55" s="147"/>
      <c r="W55" s="147"/>
      <c r="X55" s="147"/>
      <c r="Y55" s="147"/>
      <c r="Z55" s="5"/>
    </row>
    <row r="56" ht="42.75" customHeight="1">
      <c r="A56" s="155" t="s">
        <v>67</v>
      </c>
      <c r="B56" s="117"/>
      <c r="C56" s="117"/>
      <c r="D56" s="117"/>
      <c r="E56" s="118"/>
      <c r="F56" s="156" t="s">
        <v>68</v>
      </c>
      <c r="G56" s="157" t="s">
        <v>69</v>
      </c>
      <c r="H56" s="158" t="s">
        <v>70</v>
      </c>
      <c r="I56" s="159">
        <f>H29+J50+J53</f>
        <v>3930.900643</v>
      </c>
      <c r="J56" s="160"/>
      <c r="K56" s="147"/>
      <c r="L56" s="161"/>
      <c r="M56" s="147"/>
      <c r="N56" s="147"/>
      <c r="O56" s="147"/>
      <c r="P56" s="147"/>
      <c r="Q56" s="147"/>
      <c r="R56" s="147"/>
      <c r="S56" s="147"/>
      <c r="T56" s="147"/>
      <c r="U56" s="147"/>
      <c r="V56" s="147"/>
      <c r="W56" s="147"/>
      <c r="X56" s="147"/>
      <c r="Y56" s="147"/>
      <c r="Z56" s="5"/>
    </row>
    <row r="57" ht="42.75" customHeight="1">
      <c r="A57" s="155" t="s">
        <v>71</v>
      </c>
      <c r="B57" s="117"/>
      <c r="C57" s="117"/>
      <c r="D57" s="117"/>
      <c r="E57" s="118"/>
      <c r="F57" s="162">
        <f>H29-H25-H51+H46+H47+J33</f>
        <v>1955.251793</v>
      </c>
      <c r="G57" s="163">
        <v>0.021</v>
      </c>
      <c r="H57" s="164">
        <f>G57*F57</f>
        <v>41.06028766</v>
      </c>
      <c r="I57" s="165" t="s">
        <v>72</v>
      </c>
      <c r="J57" s="166"/>
      <c r="K57" s="124"/>
      <c r="L57" s="167"/>
      <c r="M57" s="147"/>
      <c r="N57" s="147"/>
      <c r="O57" s="147"/>
      <c r="P57" s="147"/>
      <c r="Q57" s="147"/>
      <c r="R57" s="147"/>
      <c r="S57" s="147"/>
      <c r="T57" s="147"/>
      <c r="U57" s="147"/>
      <c r="V57" s="147"/>
      <c r="W57" s="147"/>
      <c r="X57" s="147"/>
      <c r="Y57" s="147"/>
      <c r="Z57" s="5"/>
    </row>
    <row r="58" ht="42.75" customHeight="1">
      <c r="A58" s="168" t="s">
        <v>73</v>
      </c>
      <c r="B58" s="169"/>
      <c r="C58" s="169"/>
      <c r="D58" s="169"/>
      <c r="E58" s="170"/>
      <c r="F58" s="171">
        <f>H55-H57</f>
        <v>2112.745737</v>
      </c>
      <c r="G58" s="169"/>
      <c r="H58" s="172"/>
      <c r="I58" s="173">
        <f>(F45+H32)*1.7%-(H29*0.75%+H29*2.4%)</f>
        <v>-48.31890024</v>
      </c>
      <c r="J58" s="160"/>
      <c r="K58" s="147"/>
      <c r="L58" s="161"/>
      <c r="M58" s="147"/>
      <c r="N58" s="147"/>
      <c r="O58" s="147"/>
      <c r="P58" s="147"/>
      <c r="Q58" s="147"/>
      <c r="R58" s="147"/>
      <c r="S58" s="147"/>
      <c r="T58" s="147"/>
      <c r="U58" s="147"/>
      <c r="V58" s="147"/>
      <c r="W58" s="147"/>
      <c r="X58" s="147"/>
      <c r="Y58" s="147"/>
      <c r="Z58" s="5"/>
    </row>
    <row r="59" ht="42.75" customHeight="1">
      <c r="A59" s="174"/>
      <c r="B59" s="174"/>
      <c r="C59" s="174"/>
      <c r="D59" s="175"/>
      <c r="E59" s="175"/>
      <c r="F59" s="175"/>
      <c r="G59" s="175"/>
      <c r="H59" s="175"/>
      <c r="I59" s="176" t="s">
        <v>74</v>
      </c>
      <c r="J59" s="177"/>
      <c r="K59" s="147"/>
      <c r="L59" s="147"/>
      <c r="M59" s="147"/>
      <c r="N59" s="147"/>
      <c r="O59" s="147"/>
      <c r="P59" s="147"/>
      <c r="Q59" s="147"/>
      <c r="R59" s="147"/>
      <c r="S59" s="147"/>
      <c r="T59" s="147"/>
      <c r="U59" s="147"/>
      <c r="V59" s="147"/>
      <c r="W59" s="147"/>
      <c r="X59" s="147"/>
      <c r="Y59" s="147"/>
      <c r="Z59" s="5"/>
    </row>
    <row r="60" ht="42.75" customHeight="1">
      <c r="A60" s="178" t="s">
        <v>75</v>
      </c>
      <c r="B60" s="179" t="s">
        <v>76</v>
      </c>
      <c r="C60" s="179" t="s">
        <v>77</v>
      </c>
      <c r="D60" s="180" t="s">
        <v>78</v>
      </c>
      <c r="E60" s="175"/>
      <c r="F60" s="181" t="s">
        <v>79</v>
      </c>
      <c r="G60" s="91"/>
      <c r="H60" s="175"/>
      <c r="I60" s="182" t="s">
        <v>80</v>
      </c>
      <c r="J60" s="177"/>
      <c r="K60" s="124"/>
      <c r="L60" s="72"/>
      <c r="M60" s="72"/>
      <c r="N60" s="72"/>
      <c r="O60" s="72"/>
      <c r="P60" s="72"/>
      <c r="Q60" s="72"/>
      <c r="R60" s="72"/>
      <c r="S60" s="72"/>
      <c r="T60" s="72"/>
      <c r="U60" s="72"/>
      <c r="V60" s="72"/>
      <c r="W60" s="72"/>
      <c r="X60" s="72"/>
      <c r="Y60" s="72"/>
      <c r="Z60" s="13"/>
    </row>
    <row r="61" ht="42.75" customHeight="1">
      <c r="A61" s="183" t="s">
        <v>81</v>
      </c>
      <c r="B61" s="184">
        <v>0.0</v>
      </c>
      <c r="C61" s="184">
        <v>0.0</v>
      </c>
      <c r="D61" s="185">
        <f t="shared" ref="D61:D62" si="7">B61-C61</f>
        <v>0</v>
      </c>
      <c r="E61" s="175"/>
      <c r="F61" s="183" t="s">
        <v>82</v>
      </c>
      <c r="G61" s="186">
        <f>F57</f>
        <v>1955.251793</v>
      </c>
      <c r="H61" s="175"/>
      <c r="I61" s="187" t="s">
        <v>79</v>
      </c>
      <c r="J61" s="166"/>
      <c r="K61" s="72"/>
      <c r="L61" s="72"/>
      <c r="M61" s="72"/>
      <c r="N61" s="72"/>
      <c r="O61" s="72"/>
      <c r="P61" s="72"/>
      <c r="Q61" s="72"/>
      <c r="R61" s="72"/>
      <c r="S61" s="72"/>
      <c r="T61" s="72"/>
      <c r="U61" s="72"/>
      <c r="V61" s="72"/>
      <c r="W61" s="72"/>
      <c r="X61" s="72"/>
      <c r="Y61" s="72"/>
      <c r="Z61" s="13"/>
    </row>
    <row r="62" ht="42.75" customHeight="1">
      <c r="A62" s="188" t="s">
        <v>81</v>
      </c>
      <c r="B62" s="189">
        <v>2.5</v>
      </c>
      <c r="C62" s="189">
        <v>0.0</v>
      </c>
      <c r="D62" s="190">
        <f t="shared" si="7"/>
        <v>2.5</v>
      </c>
      <c r="E62" s="175"/>
      <c r="F62" s="188" t="s">
        <v>83</v>
      </c>
      <c r="G62" s="191">
        <f>G61</f>
        <v>1955.251793</v>
      </c>
      <c r="H62" s="175"/>
      <c r="I62" s="192">
        <f>F57</f>
        <v>1955.251793</v>
      </c>
      <c r="J62" s="193"/>
      <c r="K62" s="72"/>
      <c r="L62" s="72"/>
      <c r="M62" s="72"/>
      <c r="N62" s="72"/>
      <c r="O62" s="72"/>
      <c r="P62" s="72"/>
      <c r="Q62" s="72"/>
      <c r="R62" s="72"/>
      <c r="S62" s="72"/>
      <c r="T62" s="72"/>
      <c r="U62" s="72"/>
      <c r="V62" s="72"/>
      <c r="W62" s="72"/>
      <c r="X62" s="72"/>
      <c r="Y62" s="72"/>
      <c r="Z62" s="13"/>
    </row>
    <row r="63" ht="21.75" customHeight="1">
      <c r="A63" s="174"/>
      <c r="B63" s="174"/>
      <c r="C63" s="174"/>
      <c r="D63" s="174"/>
      <c r="E63" s="174"/>
      <c r="F63" s="174"/>
      <c r="G63" s="174"/>
      <c r="H63" s="175"/>
      <c r="I63" s="13"/>
      <c r="J63" s="13"/>
      <c r="K63" s="72"/>
      <c r="L63" s="72"/>
      <c r="M63" s="72"/>
      <c r="N63" s="72"/>
      <c r="O63" s="72"/>
      <c r="P63" s="72"/>
      <c r="Q63" s="72"/>
      <c r="R63" s="72"/>
      <c r="S63" s="72"/>
      <c r="T63" s="72"/>
      <c r="U63" s="72"/>
      <c r="V63" s="72"/>
      <c r="W63" s="72"/>
      <c r="X63" s="72"/>
      <c r="Y63" s="72"/>
      <c r="Z63" s="13"/>
    </row>
    <row r="64" ht="21.75" customHeight="1">
      <c r="A64" s="194" t="s">
        <v>84</v>
      </c>
      <c r="K64" s="72"/>
      <c r="L64" s="72"/>
      <c r="M64" s="72"/>
      <c r="N64" s="72"/>
      <c r="O64" s="72"/>
      <c r="P64" s="72"/>
      <c r="Q64" s="72"/>
      <c r="R64" s="72"/>
      <c r="S64" s="72"/>
      <c r="T64" s="72"/>
      <c r="U64" s="72"/>
      <c r="V64" s="72"/>
      <c r="W64" s="72"/>
      <c r="X64" s="72"/>
      <c r="Y64" s="72"/>
      <c r="Z64" s="13"/>
    </row>
    <row r="65" ht="39.75" customHeight="1">
      <c r="A65" s="195" t="s">
        <v>85</v>
      </c>
      <c r="K65" s="72"/>
      <c r="L65" s="72"/>
      <c r="M65" s="72"/>
      <c r="N65" s="72"/>
      <c r="O65" s="72"/>
      <c r="P65" s="72"/>
      <c r="Q65" s="72"/>
      <c r="R65" s="72"/>
      <c r="S65" s="72"/>
      <c r="T65" s="72"/>
      <c r="U65" s="72"/>
      <c r="V65" s="72"/>
      <c r="W65" s="72"/>
      <c r="X65" s="72"/>
      <c r="Y65" s="72"/>
      <c r="Z65" s="13"/>
    </row>
    <row r="66" ht="12.75" customHeight="1">
      <c r="A66" s="13"/>
      <c r="B66" s="13"/>
      <c r="C66" s="13"/>
      <c r="D66" s="72"/>
      <c r="E66" s="72"/>
      <c r="F66" s="72"/>
      <c r="G66" s="72"/>
      <c r="H66" s="72"/>
      <c r="I66" s="72"/>
      <c r="J66" s="72"/>
      <c r="K66" s="72"/>
      <c r="L66" s="72"/>
      <c r="M66" s="72"/>
      <c r="N66" s="72"/>
      <c r="O66" s="72"/>
      <c r="P66" s="72"/>
      <c r="Q66" s="72"/>
      <c r="R66" s="72"/>
      <c r="S66" s="72"/>
      <c r="T66" s="72"/>
      <c r="U66" s="72"/>
      <c r="V66" s="72"/>
      <c r="W66" s="72"/>
      <c r="X66" s="72"/>
      <c r="Y66" s="72"/>
      <c r="Z66" s="13"/>
    </row>
    <row r="67" ht="12.75" customHeight="1">
      <c r="A67" s="13"/>
      <c r="B67" s="13"/>
      <c r="C67" s="13"/>
      <c r="D67" s="72"/>
      <c r="E67" s="72"/>
      <c r="F67" s="72"/>
      <c r="G67" s="72"/>
      <c r="H67" s="72"/>
      <c r="I67" s="72"/>
      <c r="J67" s="72"/>
      <c r="K67" s="72"/>
      <c r="L67" s="72"/>
      <c r="M67" s="72"/>
      <c r="N67" s="72"/>
      <c r="O67" s="72"/>
      <c r="P67" s="72"/>
      <c r="Q67" s="72"/>
      <c r="R67" s="72"/>
      <c r="S67" s="72"/>
      <c r="T67" s="72"/>
      <c r="U67" s="72"/>
      <c r="V67" s="72"/>
      <c r="W67" s="72"/>
      <c r="X67" s="72"/>
      <c r="Y67" s="72"/>
      <c r="Z67" s="13"/>
    </row>
    <row r="68" ht="12.75" customHeight="1">
      <c r="A68" s="13"/>
      <c r="B68" s="13"/>
      <c r="C68" s="13"/>
      <c r="D68" s="72"/>
      <c r="E68" s="72"/>
      <c r="F68" s="72"/>
      <c r="G68" s="72"/>
      <c r="H68" s="72"/>
      <c r="I68" s="72"/>
      <c r="J68" s="72"/>
      <c r="K68" s="72"/>
      <c r="L68" s="72"/>
      <c r="M68" s="72"/>
      <c r="N68" s="72"/>
      <c r="O68" s="72"/>
      <c r="P68" s="72"/>
      <c r="Q68" s="72"/>
      <c r="R68" s="72"/>
      <c r="S68" s="72"/>
      <c r="T68" s="72"/>
      <c r="U68" s="72"/>
      <c r="V68" s="72"/>
      <c r="W68" s="72"/>
      <c r="X68" s="72"/>
      <c r="Y68" s="72"/>
      <c r="Z68" s="13"/>
    </row>
    <row r="69" ht="12.75" customHeight="1">
      <c r="A69" s="13"/>
      <c r="B69" s="13"/>
      <c r="C69" s="13"/>
      <c r="D69" s="72"/>
      <c r="E69" s="72"/>
      <c r="F69" s="72"/>
      <c r="G69" s="72"/>
      <c r="H69" s="72"/>
      <c r="I69" s="72"/>
      <c r="J69" s="72"/>
      <c r="K69" s="72"/>
      <c r="L69" s="72"/>
      <c r="M69" s="72"/>
      <c r="N69" s="72"/>
      <c r="O69" s="72"/>
      <c r="P69" s="72"/>
      <c r="Q69" s="72"/>
      <c r="R69" s="72"/>
      <c r="S69" s="72"/>
      <c r="T69" s="72"/>
      <c r="U69" s="72"/>
      <c r="V69" s="72"/>
      <c r="W69" s="72"/>
      <c r="X69" s="72"/>
      <c r="Y69" s="72"/>
      <c r="Z69" s="13"/>
    </row>
    <row r="70" ht="12.75" customHeight="1">
      <c r="A70" s="13"/>
      <c r="B70" s="13"/>
      <c r="C70" s="13"/>
      <c r="D70" s="72"/>
      <c r="E70" s="72"/>
      <c r="F70" s="72"/>
      <c r="G70" s="72"/>
      <c r="H70" s="72"/>
      <c r="I70" s="72"/>
      <c r="J70" s="72"/>
      <c r="K70" s="72"/>
      <c r="L70" s="72"/>
      <c r="M70" s="72"/>
      <c r="N70" s="72"/>
      <c r="O70" s="72"/>
      <c r="P70" s="72"/>
      <c r="Q70" s="72"/>
      <c r="R70" s="72"/>
      <c r="S70" s="72"/>
      <c r="T70" s="72"/>
      <c r="U70" s="72"/>
      <c r="V70" s="72"/>
      <c r="W70" s="72"/>
      <c r="X70" s="72"/>
      <c r="Y70" s="72"/>
      <c r="Z70" s="13"/>
    </row>
    <row r="71" ht="12.75" customHeight="1">
      <c r="A71" s="13"/>
      <c r="B71" s="13"/>
      <c r="C71" s="13"/>
      <c r="D71" s="72"/>
      <c r="E71" s="72"/>
      <c r="F71" s="72"/>
      <c r="G71" s="72"/>
      <c r="H71" s="72"/>
      <c r="I71" s="72"/>
      <c r="J71" s="72"/>
      <c r="K71" s="72"/>
      <c r="L71" s="72"/>
      <c r="M71" s="72"/>
      <c r="N71" s="72"/>
      <c r="O71" s="72"/>
      <c r="P71" s="72"/>
      <c r="Q71" s="72"/>
      <c r="R71" s="72"/>
      <c r="S71" s="72"/>
      <c r="T71" s="72"/>
      <c r="U71" s="72"/>
      <c r="V71" s="72"/>
      <c r="W71" s="72"/>
      <c r="X71" s="72"/>
      <c r="Y71" s="72"/>
      <c r="Z71" s="13"/>
    </row>
    <row r="72" ht="12.75" customHeight="1">
      <c r="A72" s="13"/>
      <c r="B72" s="13"/>
      <c r="C72" s="13"/>
      <c r="D72" s="72"/>
      <c r="E72" s="72"/>
      <c r="F72" s="72"/>
      <c r="G72" s="72"/>
      <c r="H72" s="72"/>
      <c r="I72" s="72"/>
      <c r="J72" s="72"/>
      <c r="K72" s="72"/>
      <c r="L72" s="72"/>
      <c r="M72" s="72"/>
      <c r="N72" s="72"/>
      <c r="O72" s="72"/>
      <c r="P72" s="72"/>
      <c r="Q72" s="72"/>
      <c r="R72" s="72"/>
      <c r="S72" s="72"/>
      <c r="T72" s="72"/>
      <c r="U72" s="72"/>
      <c r="V72" s="72"/>
      <c r="W72" s="72"/>
      <c r="X72" s="72"/>
      <c r="Y72" s="72"/>
      <c r="Z72" s="13"/>
    </row>
    <row r="73" ht="12.75" customHeight="1">
      <c r="A73" s="13"/>
      <c r="B73" s="13"/>
      <c r="C73" s="13"/>
      <c r="D73" s="72"/>
      <c r="E73" s="72"/>
      <c r="F73" s="72"/>
      <c r="G73" s="72"/>
      <c r="H73" s="72"/>
      <c r="I73" s="72"/>
      <c r="J73" s="72"/>
      <c r="K73" s="72"/>
      <c r="L73" s="72"/>
      <c r="M73" s="72"/>
      <c r="N73" s="72"/>
      <c r="O73" s="72"/>
      <c r="P73" s="72"/>
      <c r="Q73" s="72"/>
      <c r="R73" s="72"/>
      <c r="S73" s="72"/>
      <c r="T73" s="72"/>
      <c r="U73" s="72"/>
      <c r="V73" s="72"/>
      <c r="W73" s="72"/>
      <c r="X73" s="72"/>
      <c r="Y73" s="72"/>
      <c r="Z73" s="13"/>
    </row>
    <row r="74" ht="12.75" customHeight="1">
      <c r="A74" s="13"/>
      <c r="B74" s="13"/>
      <c r="C74" s="13"/>
      <c r="D74" s="72"/>
      <c r="E74" s="72"/>
      <c r="F74" s="72"/>
      <c r="G74" s="72"/>
      <c r="H74" s="72"/>
      <c r="I74" s="72"/>
      <c r="J74" s="72"/>
      <c r="K74" s="72"/>
      <c r="L74" s="72"/>
      <c r="M74" s="72"/>
      <c r="N74" s="72"/>
      <c r="O74" s="72"/>
      <c r="P74" s="72"/>
      <c r="Q74" s="72"/>
      <c r="R74" s="72"/>
      <c r="S74" s="72"/>
      <c r="T74" s="72"/>
      <c r="U74" s="72"/>
      <c r="V74" s="72"/>
      <c r="W74" s="72"/>
      <c r="X74" s="72"/>
      <c r="Y74" s="72"/>
      <c r="Z74" s="13"/>
    </row>
    <row r="75" ht="12.75" customHeight="1">
      <c r="A75" s="5"/>
      <c r="B75" s="5"/>
      <c r="C75" s="5"/>
      <c r="D75" s="147"/>
      <c r="E75" s="147"/>
      <c r="F75" s="147"/>
      <c r="G75" s="147"/>
      <c r="H75" s="147"/>
      <c r="I75" s="147"/>
      <c r="J75" s="147"/>
      <c r="K75" s="147"/>
      <c r="L75" s="147"/>
      <c r="M75" s="147"/>
      <c r="N75" s="147"/>
      <c r="O75" s="147"/>
      <c r="P75" s="147"/>
      <c r="Q75" s="147"/>
      <c r="R75" s="147"/>
      <c r="S75" s="147"/>
      <c r="T75" s="147"/>
      <c r="U75" s="147"/>
      <c r="V75" s="147"/>
      <c r="W75" s="147"/>
      <c r="X75" s="147"/>
      <c r="Y75" s="147"/>
      <c r="Z75" s="5"/>
    </row>
    <row r="76" ht="12.75" customHeight="1">
      <c r="A76" s="5"/>
      <c r="B76" s="5"/>
      <c r="C76" s="5"/>
      <c r="D76" s="147"/>
      <c r="E76" s="147"/>
      <c r="F76" s="147"/>
      <c r="G76" s="147"/>
      <c r="H76" s="147"/>
      <c r="I76" s="147"/>
      <c r="J76" s="147"/>
      <c r="K76" s="147"/>
      <c r="L76" s="147"/>
      <c r="M76" s="147"/>
      <c r="N76" s="147"/>
      <c r="O76" s="147"/>
      <c r="P76" s="147"/>
      <c r="Q76" s="147"/>
      <c r="R76" s="147"/>
      <c r="S76" s="147"/>
      <c r="T76" s="147"/>
      <c r="U76" s="147"/>
      <c r="V76" s="147"/>
      <c r="W76" s="147"/>
      <c r="X76" s="147"/>
      <c r="Y76" s="147"/>
      <c r="Z76" s="5"/>
    </row>
    <row r="77" ht="12.75" customHeight="1">
      <c r="A77" s="5"/>
      <c r="B77" s="5"/>
      <c r="C77" s="5"/>
      <c r="D77" s="147"/>
      <c r="E77" s="147"/>
      <c r="F77" s="147"/>
      <c r="G77" s="147"/>
      <c r="H77" s="147"/>
      <c r="I77" s="147"/>
      <c r="J77" s="147"/>
      <c r="K77" s="147"/>
      <c r="L77" s="147"/>
      <c r="M77" s="147"/>
      <c r="N77" s="147"/>
      <c r="O77" s="147"/>
      <c r="P77" s="147"/>
      <c r="Q77" s="147"/>
      <c r="R77" s="147"/>
      <c r="S77" s="147"/>
      <c r="T77" s="147"/>
      <c r="U77" s="147"/>
      <c r="V77" s="147"/>
      <c r="W77" s="147"/>
      <c r="X77" s="147"/>
      <c r="Y77" s="147"/>
      <c r="Z77" s="5"/>
    </row>
    <row r="78" ht="12.75" customHeight="1">
      <c r="A78" s="5"/>
      <c r="B78" s="5"/>
      <c r="C78" s="5"/>
      <c r="D78" s="147"/>
      <c r="E78" s="147"/>
      <c r="F78" s="147"/>
      <c r="G78" s="147"/>
      <c r="H78" s="147"/>
      <c r="I78" s="147"/>
      <c r="J78" s="147"/>
      <c r="K78" s="147"/>
      <c r="L78" s="147"/>
      <c r="M78" s="147"/>
      <c r="N78" s="147"/>
      <c r="O78" s="147"/>
      <c r="P78" s="147"/>
      <c r="Q78" s="147"/>
      <c r="R78" s="147"/>
      <c r="S78" s="147"/>
      <c r="T78" s="147"/>
      <c r="U78" s="147"/>
      <c r="V78" s="147"/>
      <c r="W78" s="147"/>
      <c r="X78" s="147"/>
      <c r="Y78" s="147"/>
      <c r="Z78" s="5"/>
    </row>
    <row r="79" ht="12.75" customHeight="1">
      <c r="A79" s="5"/>
      <c r="B79" s="5"/>
      <c r="C79" s="5"/>
      <c r="D79" s="147"/>
      <c r="E79" s="147"/>
      <c r="F79" s="147"/>
      <c r="G79" s="147"/>
      <c r="H79" s="147"/>
      <c r="I79" s="147"/>
      <c r="J79" s="147"/>
      <c r="K79" s="147"/>
      <c r="L79" s="147"/>
      <c r="M79" s="147"/>
      <c r="N79" s="147"/>
      <c r="O79" s="147"/>
      <c r="P79" s="147"/>
      <c r="Q79" s="147"/>
      <c r="R79" s="147"/>
      <c r="S79" s="147"/>
      <c r="T79" s="147"/>
      <c r="U79" s="147"/>
      <c r="V79" s="147"/>
      <c r="W79" s="147"/>
      <c r="X79" s="147"/>
      <c r="Y79" s="147"/>
      <c r="Z79" s="5"/>
    </row>
    <row r="80" ht="12.75" customHeight="1">
      <c r="A80" s="5"/>
      <c r="B80" s="5"/>
      <c r="C80" s="5"/>
      <c r="D80" s="147"/>
      <c r="E80" s="147"/>
      <c r="F80" s="147"/>
      <c r="G80" s="147"/>
      <c r="H80" s="147"/>
      <c r="I80" s="147"/>
      <c r="J80" s="147"/>
      <c r="K80" s="147"/>
      <c r="L80" s="147"/>
      <c r="M80" s="147"/>
      <c r="N80" s="147"/>
      <c r="O80" s="147"/>
      <c r="P80" s="147"/>
      <c r="Q80" s="147"/>
      <c r="R80" s="147"/>
      <c r="S80" s="147"/>
      <c r="T80" s="147"/>
      <c r="U80" s="147"/>
      <c r="V80" s="147"/>
      <c r="W80" s="147"/>
      <c r="X80" s="147"/>
      <c r="Y80" s="147"/>
      <c r="Z80" s="5"/>
    </row>
    <row r="81" ht="12.75" customHeight="1">
      <c r="A81" s="5"/>
      <c r="B81" s="5"/>
      <c r="C81" s="5"/>
      <c r="D81" s="147"/>
      <c r="E81" s="147"/>
      <c r="F81" s="147"/>
      <c r="G81" s="147"/>
      <c r="H81" s="147"/>
      <c r="I81" s="147"/>
      <c r="J81" s="147"/>
      <c r="K81" s="147"/>
      <c r="L81" s="147"/>
      <c r="M81" s="147"/>
      <c r="N81" s="147"/>
      <c r="O81" s="147"/>
      <c r="P81" s="147"/>
      <c r="Q81" s="147"/>
      <c r="R81" s="147"/>
      <c r="S81" s="147"/>
      <c r="T81" s="147"/>
      <c r="U81" s="147"/>
      <c r="V81" s="147"/>
      <c r="W81" s="147"/>
      <c r="X81" s="147"/>
      <c r="Y81" s="147"/>
      <c r="Z81" s="5"/>
    </row>
    <row r="82" ht="12.75" customHeight="1">
      <c r="A82" s="5"/>
      <c r="B82" s="5"/>
      <c r="C82" s="5"/>
      <c r="D82" s="147"/>
      <c r="E82" s="147"/>
      <c r="F82" s="147"/>
      <c r="G82" s="147"/>
      <c r="H82" s="147"/>
      <c r="I82" s="147"/>
      <c r="J82" s="147"/>
      <c r="K82" s="147"/>
      <c r="L82" s="147"/>
      <c r="M82" s="147"/>
      <c r="N82" s="147"/>
      <c r="O82" s="147"/>
      <c r="P82" s="147"/>
      <c r="Q82" s="147"/>
      <c r="R82" s="147"/>
      <c r="S82" s="147"/>
      <c r="T82" s="147"/>
      <c r="U82" s="147"/>
      <c r="V82" s="147"/>
      <c r="W82" s="147"/>
      <c r="X82" s="147"/>
      <c r="Y82" s="147"/>
      <c r="Z82" s="5"/>
    </row>
    <row r="83" ht="12.75" customHeight="1">
      <c r="A83" s="5"/>
      <c r="B83" s="5"/>
      <c r="C83" s="5"/>
      <c r="D83" s="147"/>
      <c r="E83" s="147"/>
      <c r="F83" s="147"/>
      <c r="G83" s="147"/>
      <c r="H83" s="147"/>
      <c r="I83" s="147"/>
      <c r="J83" s="147"/>
      <c r="K83" s="147"/>
      <c r="L83" s="147"/>
      <c r="M83" s="147"/>
      <c r="N83" s="147"/>
      <c r="O83" s="147"/>
      <c r="P83" s="147"/>
      <c r="Q83" s="147"/>
      <c r="R83" s="147"/>
      <c r="S83" s="147"/>
      <c r="T83" s="147"/>
      <c r="U83" s="147"/>
      <c r="V83" s="147"/>
      <c r="W83" s="147"/>
      <c r="X83" s="147"/>
      <c r="Y83" s="147"/>
      <c r="Z83" s="5"/>
    </row>
    <row r="84" ht="12.75" customHeight="1">
      <c r="A84" s="5"/>
      <c r="B84" s="5"/>
      <c r="C84" s="5"/>
      <c r="D84" s="147"/>
      <c r="E84" s="147"/>
      <c r="F84" s="147"/>
      <c r="G84" s="147"/>
      <c r="H84" s="147"/>
      <c r="I84" s="147"/>
      <c r="J84" s="147"/>
      <c r="K84" s="147"/>
      <c r="L84" s="147"/>
      <c r="M84" s="147"/>
      <c r="N84" s="147"/>
      <c r="O84" s="147"/>
      <c r="P84" s="147"/>
      <c r="Q84" s="147"/>
      <c r="R84" s="147"/>
      <c r="S84" s="147"/>
      <c r="T84" s="147"/>
      <c r="U84" s="147"/>
      <c r="V84" s="147"/>
      <c r="W84" s="147"/>
      <c r="X84" s="147"/>
      <c r="Y84" s="147"/>
      <c r="Z84" s="5"/>
    </row>
    <row r="85" ht="12.75" customHeight="1">
      <c r="A85" s="5"/>
      <c r="B85" s="5"/>
      <c r="C85" s="5"/>
      <c r="D85" s="147"/>
      <c r="E85" s="147"/>
      <c r="F85" s="147"/>
      <c r="G85" s="147"/>
      <c r="H85" s="147"/>
      <c r="I85" s="147"/>
      <c r="J85" s="147"/>
      <c r="K85" s="147"/>
      <c r="L85" s="147"/>
      <c r="M85" s="147"/>
      <c r="N85" s="147"/>
      <c r="O85" s="147"/>
      <c r="P85" s="147"/>
      <c r="Q85" s="147"/>
      <c r="R85" s="147"/>
      <c r="S85" s="147"/>
      <c r="T85" s="147"/>
      <c r="U85" s="147"/>
      <c r="V85" s="147"/>
      <c r="W85" s="147"/>
      <c r="X85" s="147"/>
      <c r="Y85" s="147"/>
      <c r="Z85" s="5"/>
    </row>
    <row r="86" ht="12.75" customHeight="1">
      <c r="A86" s="5"/>
      <c r="B86" s="5"/>
      <c r="C86" s="5"/>
      <c r="D86" s="147"/>
      <c r="E86" s="147"/>
      <c r="F86" s="147"/>
      <c r="G86" s="147"/>
      <c r="H86" s="147"/>
      <c r="I86" s="147"/>
      <c r="J86" s="147"/>
      <c r="K86" s="147"/>
      <c r="L86" s="147"/>
      <c r="M86" s="147"/>
      <c r="N86" s="147"/>
      <c r="O86" s="147"/>
      <c r="P86" s="147"/>
      <c r="Q86" s="147"/>
      <c r="R86" s="147"/>
      <c r="S86" s="147"/>
      <c r="T86" s="147"/>
      <c r="U86" s="147"/>
      <c r="V86" s="147"/>
      <c r="W86" s="147"/>
      <c r="X86" s="147"/>
      <c r="Y86" s="147"/>
      <c r="Z86" s="5"/>
    </row>
    <row r="87" ht="12.75" customHeight="1">
      <c r="A87" s="5"/>
      <c r="B87" s="5"/>
      <c r="C87" s="5"/>
      <c r="D87" s="147"/>
      <c r="E87" s="147"/>
      <c r="F87" s="147"/>
      <c r="G87" s="147"/>
      <c r="H87" s="147"/>
      <c r="I87" s="147"/>
      <c r="J87" s="147"/>
      <c r="K87" s="147"/>
      <c r="L87" s="147"/>
      <c r="M87" s="147"/>
      <c r="N87" s="147"/>
      <c r="O87" s="147"/>
      <c r="P87" s="147"/>
      <c r="Q87" s="147"/>
      <c r="R87" s="147"/>
      <c r="S87" s="147"/>
      <c r="T87" s="147"/>
      <c r="U87" s="147"/>
      <c r="V87" s="147"/>
      <c r="W87" s="147"/>
      <c r="X87" s="147"/>
      <c r="Y87" s="147"/>
      <c r="Z87" s="5"/>
    </row>
    <row r="88" ht="12.75" customHeight="1">
      <c r="A88" s="5"/>
      <c r="B88" s="5"/>
      <c r="C88" s="5"/>
      <c r="D88" s="147"/>
      <c r="E88" s="147"/>
      <c r="F88" s="147"/>
      <c r="G88" s="147"/>
      <c r="H88" s="147"/>
      <c r="I88" s="147"/>
      <c r="J88" s="147"/>
      <c r="K88" s="147"/>
      <c r="L88" s="147"/>
      <c r="M88" s="147"/>
      <c r="N88" s="147"/>
      <c r="O88" s="147"/>
      <c r="P88" s="147"/>
      <c r="Q88" s="147"/>
      <c r="R88" s="147"/>
      <c r="S88" s="147"/>
      <c r="T88" s="147"/>
      <c r="U88" s="147"/>
      <c r="V88" s="147"/>
      <c r="W88" s="147"/>
      <c r="X88" s="147"/>
      <c r="Y88" s="147"/>
      <c r="Z88" s="5"/>
    </row>
    <row r="89" ht="12.75" customHeight="1">
      <c r="A89" s="5"/>
      <c r="B89" s="5"/>
      <c r="C89" s="5"/>
      <c r="D89" s="147"/>
      <c r="E89" s="147"/>
      <c r="F89" s="147"/>
      <c r="G89" s="147"/>
      <c r="H89" s="147"/>
      <c r="I89" s="147"/>
      <c r="J89" s="147"/>
      <c r="K89" s="147"/>
      <c r="L89" s="147"/>
      <c r="M89" s="147"/>
      <c r="N89" s="147"/>
      <c r="O89" s="147"/>
      <c r="P89" s="147"/>
      <c r="Q89" s="147"/>
      <c r="R89" s="147"/>
      <c r="S89" s="147"/>
      <c r="T89" s="147"/>
      <c r="U89" s="147"/>
      <c r="V89" s="147"/>
      <c r="W89" s="147"/>
      <c r="X89" s="147"/>
      <c r="Y89" s="147"/>
      <c r="Z89" s="5"/>
    </row>
    <row r="90" ht="12.75" customHeight="1">
      <c r="A90" s="5"/>
      <c r="B90" s="5"/>
      <c r="C90" s="5"/>
      <c r="D90" s="147"/>
      <c r="E90" s="147"/>
      <c r="F90" s="147"/>
      <c r="G90" s="147"/>
      <c r="H90" s="147"/>
      <c r="I90" s="147"/>
      <c r="J90" s="147"/>
      <c r="K90" s="147"/>
      <c r="L90" s="147"/>
      <c r="M90" s="147"/>
      <c r="N90" s="147"/>
      <c r="O90" s="147"/>
      <c r="P90" s="147"/>
      <c r="Q90" s="147"/>
      <c r="R90" s="147"/>
      <c r="S90" s="147"/>
      <c r="T90" s="147"/>
      <c r="U90" s="147"/>
      <c r="V90" s="147"/>
      <c r="W90" s="147"/>
      <c r="X90" s="147"/>
      <c r="Y90" s="147"/>
      <c r="Z90" s="5"/>
    </row>
    <row r="91" ht="12.75" customHeight="1">
      <c r="A91" s="5"/>
      <c r="B91" s="5"/>
      <c r="C91" s="5"/>
      <c r="D91" s="147"/>
      <c r="E91" s="147"/>
      <c r="F91" s="147"/>
      <c r="G91" s="147"/>
      <c r="H91" s="147"/>
      <c r="I91" s="147"/>
      <c r="J91" s="147"/>
      <c r="K91" s="147"/>
      <c r="L91" s="147"/>
      <c r="M91" s="147"/>
      <c r="N91" s="147"/>
      <c r="O91" s="147"/>
      <c r="P91" s="147"/>
      <c r="Q91" s="147"/>
      <c r="R91" s="147"/>
      <c r="S91" s="147"/>
      <c r="T91" s="147"/>
      <c r="U91" s="147"/>
      <c r="V91" s="147"/>
      <c r="W91" s="147"/>
      <c r="X91" s="147"/>
      <c r="Y91" s="147"/>
      <c r="Z91" s="5"/>
    </row>
    <row r="92" ht="12.75" customHeight="1">
      <c r="A92" s="5"/>
      <c r="B92" s="5"/>
      <c r="C92" s="5"/>
      <c r="D92" s="147"/>
      <c r="E92" s="147"/>
      <c r="F92" s="147"/>
      <c r="G92" s="147"/>
      <c r="H92" s="147"/>
      <c r="I92" s="147"/>
      <c r="J92" s="147"/>
      <c r="K92" s="147"/>
      <c r="L92" s="147"/>
      <c r="M92" s="147"/>
      <c r="N92" s="147"/>
      <c r="O92" s="147"/>
      <c r="P92" s="147"/>
      <c r="Q92" s="147"/>
      <c r="R92" s="147"/>
      <c r="S92" s="147"/>
      <c r="T92" s="147"/>
      <c r="U92" s="147"/>
      <c r="V92" s="147"/>
      <c r="W92" s="147"/>
      <c r="X92" s="147"/>
      <c r="Y92" s="147"/>
      <c r="Z92" s="5"/>
    </row>
    <row r="93" ht="12.75" customHeight="1">
      <c r="A93" s="5"/>
      <c r="B93" s="5"/>
      <c r="C93" s="5"/>
      <c r="D93" s="147"/>
      <c r="E93" s="147"/>
      <c r="F93" s="147"/>
      <c r="G93" s="147"/>
      <c r="H93" s="147"/>
      <c r="I93" s="147"/>
      <c r="J93" s="147"/>
      <c r="K93" s="147"/>
      <c r="L93" s="147"/>
      <c r="M93" s="147"/>
      <c r="N93" s="147"/>
      <c r="O93" s="147"/>
      <c r="P93" s="147"/>
      <c r="Q93" s="147"/>
      <c r="R93" s="147"/>
      <c r="S93" s="147"/>
      <c r="T93" s="147"/>
      <c r="U93" s="147"/>
      <c r="V93" s="147"/>
      <c r="W93" s="147"/>
      <c r="X93" s="147"/>
      <c r="Y93" s="147"/>
      <c r="Z93" s="5"/>
    </row>
    <row r="94" ht="12.75" customHeight="1">
      <c r="A94" s="5"/>
      <c r="B94" s="5"/>
      <c r="C94" s="5"/>
      <c r="D94" s="147"/>
      <c r="E94" s="147"/>
      <c r="F94" s="147"/>
      <c r="G94" s="147"/>
      <c r="H94" s="147"/>
      <c r="I94" s="147"/>
      <c r="J94" s="147"/>
      <c r="K94" s="147"/>
      <c r="L94" s="147"/>
      <c r="M94" s="147"/>
      <c r="N94" s="147"/>
      <c r="O94" s="147"/>
      <c r="P94" s="147"/>
      <c r="Q94" s="147"/>
      <c r="R94" s="147"/>
      <c r="S94" s="147"/>
      <c r="T94" s="147"/>
      <c r="U94" s="147"/>
      <c r="V94" s="147"/>
      <c r="W94" s="147"/>
      <c r="X94" s="147"/>
      <c r="Y94" s="147"/>
      <c r="Z94" s="5"/>
    </row>
    <row r="95" ht="12.75" customHeight="1">
      <c r="A95" s="5"/>
      <c r="B95" s="5"/>
      <c r="C95" s="5"/>
      <c r="D95" s="147"/>
      <c r="E95" s="147"/>
      <c r="F95" s="147"/>
      <c r="G95" s="147"/>
      <c r="H95" s="147"/>
      <c r="I95" s="147"/>
      <c r="J95" s="147"/>
      <c r="K95" s="147"/>
      <c r="L95" s="147"/>
      <c r="M95" s="147"/>
      <c r="N95" s="147"/>
      <c r="O95" s="147"/>
      <c r="P95" s="147"/>
      <c r="Q95" s="147"/>
      <c r="R95" s="147"/>
      <c r="S95" s="147"/>
      <c r="T95" s="147"/>
      <c r="U95" s="147"/>
      <c r="V95" s="147"/>
      <c r="W95" s="147"/>
      <c r="X95" s="147"/>
      <c r="Y95" s="147"/>
      <c r="Z95" s="5"/>
    </row>
    <row r="96" ht="12.75" customHeight="1">
      <c r="A96" s="5"/>
      <c r="B96" s="5"/>
      <c r="C96" s="5"/>
      <c r="D96" s="147"/>
      <c r="E96" s="147"/>
      <c r="F96" s="147"/>
      <c r="G96" s="147"/>
      <c r="H96" s="147"/>
      <c r="I96" s="147"/>
      <c r="J96" s="147"/>
      <c r="K96" s="147"/>
      <c r="L96" s="147"/>
      <c r="M96" s="147"/>
      <c r="N96" s="147"/>
      <c r="O96" s="147"/>
      <c r="P96" s="147"/>
      <c r="Q96" s="147"/>
      <c r="R96" s="147"/>
      <c r="S96" s="147"/>
      <c r="T96" s="147"/>
      <c r="U96" s="147"/>
      <c r="V96" s="147"/>
      <c r="W96" s="147"/>
      <c r="X96" s="147"/>
      <c r="Y96" s="147"/>
      <c r="Z96" s="5"/>
    </row>
    <row r="97" ht="12.75" customHeight="1">
      <c r="A97" s="5"/>
      <c r="B97" s="5"/>
      <c r="C97" s="5"/>
      <c r="D97" s="147"/>
      <c r="E97" s="147"/>
      <c r="F97" s="147"/>
      <c r="G97" s="147"/>
      <c r="H97" s="147"/>
      <c r="I97" s="147"/>
      <c r="J97" s="147"/>
      <c r="K97" s="147"/>
      <c r="L97" s="147"/>
      <c r="M97" s="147"/>
      <c r="N97" s="147"/>
      <c r="O97" s="147"/>
      <c r="P97" s="147"/>
      <c r="Q97" s="147"/>
      <c r="R97" s="147"/>
      <c r="S97" s="147"/>
      <c r="T97" s="147"/>
      <c r="U97" s="147"/>
      <c r="V97" s="147"/>
      <c r="W97" s="147"/>
      <c r="X97" s="147"/>
      <c r="Y97" s="147"/>
      <c r="Z97" s="5"/>
    </row>
    <row r="98" ht="12.75" customHeight="1">
      <c r="A98" s="5"/>
      <c r="B98" s="5"/>
      <c r="C98" s="5"/>
      <c r="D98" s="147"/>
      <c r="E98" s="147"/>
      <c r="F98" s="147"/>
      <c r="G98" s="147"/>
      <c r="H98" s="147"/>
      <c r="I98" s="147"/>
      <c r="J98" s="147"/>
      <c r="K98" s="147"/>
      <c r="L98" s="147"/>
      <c r="M98" s="147"/>
      <c r="N98" s="147"/>
      <c r="O98" s="147"/>
      <c r="P98" s="147"/>
      <c r="Q98" s="147"/>
      <c r="R98" s="147"/>
      <c r="S98" s="147"/>
      <c r="T98" s="147"/>
      <c r="U98" s="147"/>
      <c r="V98" s="147"/>
      <c r="W98" s="147"/>
      <c r="X98" s="147"/>
      <c r="Y98" s="147"/>
      <c r="Z98" s="5"/>
    </row>
    <row r="99" ht="12.75" customHeight="1">
      <c r="A99" s="5"/>
      <c r="B99" s="5"/>
      <c r="C99" s="5"/>
      <c r="D99" s="147"/>
      <c r="E99" s="147"/>
      <c r="F99" s="147"/>
      <c r="G99" s="147"/>
      <c r="H99" s="147"/>
      <c r="I99" s="147"/>
      <c r="J99" s="147"/>
      <c r="K99" s="147"/>
      <c r="L99" s="147"/>
      <c r="M99" s="147"/>
      <c r="N99" s="147"/>
      <c r="O99" s="147"/>
      <c r="P99" s="147"/>
      <c r="Q99" s="147"/>
      <c r="R99" s="147"/>
      <c r="S99" s="147"/>
      <c r="T99" s="147"/>
      <c r="U99" s="147"/>
      <c r="V99" s="147"/>
      <c r="W99" s="147"/>
      <c r="X99" s="147"/>
      <c r="Y99" s="147"/>
      <c r="Z99" s="5"/>
    </row>
    <row r="100" ht="12.75" customHeight="1">
      <c r="A100" s="5"/>
      <c r="B100" s="5"/>
      <c r="C100" s="5"/>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5"/>
    </row>
    <row r="101" ht="12.75" customHeight="1">
      <c r="A101" s="5"/>
      <c r="B101" s="5"/>
      <c r="C101" s="5"/>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5"/>
    </row>
    <row r="102" ht="12.75" customHeight="1">
      <c r="A102" s="5"/>
      <c r="B102" s="5"/>
      <c r="C102" s="5"/>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5"/>
    </row>
    <row r="103" ht="12.75" customHeight="1">
      <c r="A103" s="5"/>
      <c r="B103" s="5"/>
      <c r="C103" s="5"/>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5"/>
    </row>
    <row r="104" ht="12.75" customHeight="1">
      <c r="A104" s="5"/>
      <c r="B104" s="5"/>
      <c r="C104" s="5"/>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5"/>
    </row>
    <row r="105" ht="12.75" customHeight="1">
      <c r="A105" s="5"/>
      <c r="B105" s="5"/>
      <c r="C105" s="5"/>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5"/>
    </row>
    <row r="106" ht="12.75" customHeight="1">
      <c r="A106" s="5"/>
      <c r="B106" s="5"/>
      <c r="C106" s="5"/>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5"/>
    </row>
    <row r="107" ht="12.75" customHeight="1">
      <c r="A107" s="5"/>
      <c r="B107" s="5"/>
      <c r="C107" s="5"/>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5"/>
    </row>
    <row r="108" ht="12.75" customHeight="1">
      <c r="A108" s="5"/>
      <c r="B108" s="5"/>
      <c r="C108" s="5"/>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5"/>
    </row>
    <row r="109" ht="12.75" customHeight="1">
      <c r="A109" s="5"/>
      <c r="B109" s="5"/>
      <c r="C109" s="5"/>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5"/>
    </row>
    <row r="110" ht="12.75" customHeight="1">
      <c r="A110" s="5"/>
      <c r="B110" s="5"/>
      <c r="C110" s="5"/>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5"/>
    </row>
    <row r="111" ht="12.75" customHeight="1">
      <c r="A111" s="5"/>
      <c r="B111" s="5"/>
      <c r="C111" s="5"/>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5"/>
    </row>
    <row r="112" ht="12.75" customHeight="1">
      <c r="A112" s="5"/>
      <c r="B112" s="5"/>
      <c r="C112" s="5"/>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5"/>
    </row>
    <row r="113" ht="12.75" customHeight="1">
      <c r="A113" s="5"/>
      <c r="B113" s="5"/>
      <c r="C113" s="5"/>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5"/>
    </row>
    <row r="114" ht="12.75" customHeight="1">
      <c r="A114" s="5"/>
      <c r="B114" s="5"/>
      <c r="C114" s="5"/>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5"/>
    </row>
    <row r="115" ht="12.75" customHeight="1">
      <c r="A115" s="5"/>
      <c r="B115" s="5"/>
      <c r="C115" s="5"/>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5"/>
    </row>
    <row r="116" ht="12.75" customHeight="1">
      <c r="A116" s="5"/>
      <c r="B116" s="5"/>
      <c r="C116" s="5"/>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5"/>
    </row>
    <row r="117" ht="12.75" customHeight="1">
      <c r="A117" s="5"/>
      <c r="B117" s="5"/>
      <c r="C117" s="5"/>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5"/>
    </row>
    <row r="118" ht="12.75" customHeight="1">
      <c r="A118" s="5"/>
      <c r="B118" s="5"/>
      <c r="C118" s="5"/>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5"/>
    </row>
    <row r="119" ht="12.75" customHeight="1">
      <c r="A119" s="5"/>
      <c r="B119" s="5"/>
      <c r="C119" s="5"/>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5"/>
    </row>
    <row r="120" ht="12.75" customHeight="1">
      <c r="A120" s="5"/>
      <c r="B120" s="5"/>
      <c r="C120" s="5"/>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5"/>
    </row>
    <row r="121" ht="12.75" customHeight="1">
      <c r="A121" s="5"/>
      <c r="B121" s="5"/>
      <c r="C121" s="5"/>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5"/>
    </row>
    <row r="122" ht="12.75" customHeight="1">
      <c r="A122" s="5"/>
      <c r="B122" s="5"/>
      <c r="C122" s="5"/>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5"/>
    </row>
    <row r="123" ht="12.75" customHeight="1">
      <c r="A123" s="5"/>
      <c r="B123" s="5"/>
      <c r="C123" s="5"/>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5"/>
    </row>
    <row r="124" ht="12.75" customHeight="1">
      <c r="A124" s="5"/>
      <c r="B124" s="5"/>
      <c r="C124" s="5"/>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5"/>
    </row>
    <row r="125" ht="12.75" customHeight="1">
      <c r="A125" s="5"/>
      <c r="B125" s="5"/>
      <c r="C125" s="5"/>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5"/>
    </row>
    <row r="126" ht="12.75" customHeight="1">
      <c r="A126" s="5"/>
      <c r="B126" s="5"/>
      <c r="C126" s="5"/>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5"/>
    </row>
    <row r="127" ht="12.75" customHeight="1">
      <c r="A127" s="5"/>
      <c r="B127" s="5"/>
      <c r="C127" s="5"/>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5"/>
    </row>
    <row r="128" ht="12.75" customHeight="1">
      <c r="A128" s="5"/>
      <c r="B128" s="5"/>
      <c r="C128" s="5"/>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5"/>
    </row>
    <row r="129" ht="12.75" customHeight="1">
      <c r="A129" s="5"/>
      <c r="B129" s="5"/>
      <c r="C129" s="5"/>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5"/>
    </row>
    <row r="130" ht="12.75" customHeight="1">
      <c r="A130" s="5"/>
      <c r="B130" s="5"/>
      <c r="C130" s="5"/>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5"/>
    </row>
    <row r="131" ht="12.75" customHeight="1">
      <c r="A131" s="5"/>
      <c r="B131" s="5"/>
      <c r="C131" s="5"/>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5"/>
    </row>
    <row r="132" ht="12.75" customHeight="1">
      <c r="A132" s="5"/>
      <c r="B132" s="5"/>
      <c r="C132" s="5"/>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5"/>
    </row>
    <row r="133" ht="12.75" customHeight="1">
      <c r="A133" s="5"/>
      <c r="B133" s="5"/>
      <c r="C133" s="5"/>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5"/>
    </row>
    <row r="134" ht="12.75" customHeight="1">
      <c r="A134" s="5"/>
      <c r="B134" s="5"/>
      <c r="C134" s="5"/>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5"/>
    </row>
    <row r="135" ht="12.75" customHeight="1">
      <c r="A135" s="5"/>
      <c r="B135" s="5"/>
      <c r="C135" s="5"/>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5"/>
    </row>
    <row r="136" ht="12.75" customHeight="1">
      <c r="A136" s="5"/>
      <c r="B136" s="5"/>
      <c r="C136" s="5"/>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5"/>
    </row>
    <row r="137" ht="12.75" customHeight="1">
      <c r="A137" s="5"/>
      <c r="B137" s="5"/>
      <c r="C137" s="5"/>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5"/>
    </row>
    <row r="138" ht="12.75" customHeight="1">
      <c r="A138" s="5"/>
      <c r="B138" s="5"/>
      <c r="C138" s="5"/>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5"/>
    </row>
    <row r="139" ht="12.75" customHeight="1">
      <c r="A139" s="5"/>
      <c r="B139" s="5"/>
      <c r="C139" s="5"/>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5"/>
    </row>
    <row r="140" ht="12.75" customHeight="1">
      <c r="A140" s="5"/>
      <c r="B140" s="5"/>
      <c r="C140" s="5"/>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5"/>
    </row>
    <row r="141" ht="12.75" customHeight="1">
      <c r="A141" s="5"/>
      <c r="B141" s="5"/>
      <c r="C141" s="5"/>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5"/>
    </row>
    <row r="142" ht="12.75" customHeight="1">
      <c r="A142" s="5"/>
      <c r="B142" s="5"/>
      <c r="C142" s="5"/>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5"/>
    </row>
    <row r="143" ht="12.75" customHeight="1">
      <c r="A143" s="5"/>
      <c r="B143" s="5"/>
      <c r="C143" s="5"/>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5"/>
    </row>
    <row r="144" ht="12.75" customHeight="1">
      <c r="A144" s="5"/>
      <c r="B144" s="5"/>
      <c r="C144" s="5"/>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5"/>
    </row>
    <row r="145" ht="12.75" customHeight="1">
      <c r="A145" s="5"/>
      <c r="B145" s="5"/>
      <c r="C145" s="5"/>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5"/>
    </row>
    <row r="146" ht="12.75" customHeight="1">
      <c r="A146" s="5"/>
      <c r="B146" s="5"/>
      <c r="C146" s="5"/>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5"/>
    </row>
    <row r="147" ht="12.75" customHeight="1">
      <c r="A147" s="5"/>
      <c r="B147" s="5"/>
      <c r="C147" s="5"/>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5"/>
    </row>
    <row r="148" ht="12.75" customHeight="1">
      <c r="A148" s="5"/>
      <c r="B148" s="5"/>
      <c r="C148" s="5"/>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5"/>
    </row>
    <row r="149" ht="12.75" customHeight="1">
      <c r="A149" s="5"/>
      <c r="B149" s="5"/>
      <c r="C149" s="5"/>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5"/>
    </row>
    <row r="150" ht="12.75" customHeight="1">
      <c r="A150" s="5"/>
      <c r="B150" s="5"/>
      <c r="C150" s="5"/>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5"/>
    </row>
    <row r="151" ht="12.75" customHeight="1">
      <c r="A151" s="5"/>
      <c r="B151" s="5"/>
      <c r="C151" s="5"/>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5"/>
    </row>
    <row r="152" ht="12.75" customHeight="1">
      <c r="A152" s="5"/>
      <c r="B152" s="5"/>
      <c r="C152" s="5"/>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5"/>
    </row>
    <row r="153" ht="12.75" customHeight="1">
      <c r="A153" s="5"/>
      <c r="B153" s="5"/>
      <c r="C153" s="5"/>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5"/>
    </row>
    <row r="154" ht="12.75" customHeight="1">
      <c r="A154" s="5"/>
      <c r="B154" s="5"/>
      <c r="C154" s="5"/>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5"/>
    </row>
    <row r="155" ht="12.75" customHeight="1">
      <c r="A155" s="5"/>
      <c r="B155" s="5"/>
      <c r="C155" s="5"/>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5"/>
    </row>
    <row r="156" ht="12.75" customHeight="1">
      <c r="A156" s="5"/>
      <c r="B156" s="5"/>
      <c r="C156" s="5"/>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5"/>
    </row>
    <row r="157" ht="12.75" customHeight="1">
      <c r="A157" s="5"/>
      <c r="B157" s="5"/>
      <c r="C157" s="5"/>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5"/>
    </row>
    <row r="158" ht="12.75" customHeight="1">
      <c r="A158" s="5"/>
      <c r="B158" s="5"/>
      <c r="C158" s="5"/>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5"/>
    </row>
    <row r="159" ht="12.75" customHeight="1">
      <c r="A159" s="5"/>
      <c r="B159" s="5"/>
      <c r="C159" s="5"/>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5"/>
    </row>
    <row r="160" ht="12.75" customHeight="1">
      <c r="A160" s="5"/>
      <c r="B160" s="5"/>
      <c r="C160" s="5"/>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5"/>
    </row>
    <row r="161" ht="12.75" customHeight="1">
      <c r="A161" s="5"/>
      <c r="B161" s="5"/>
      <c r="C161" s="5"/>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5"/>
    </row>
    <row r="162" ht="12.75" customHeight="1">
      <c r="A162" s="5"/>
      <c r="B162" s="5"/>
      <c r="C162" s="5"/>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5"/>
    </row>
    <row r="163" ht="12.75" customHeight="1">
      <c r="A163" s="5"/>
      <c r="B163" s="5"/>
      <c r="C163" s="5"/>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5"/>
    </row>
    <row r="164" ht="12.75" customHeight="1">
      <c r="A164" s="5"/>
      <c r="B164" s="5"/>
      <c r="C164" s="5"/>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5"/>
    </row>
    <row r="165" ht="12.75" customHeight="1">
      <c r="A165" s="5"/>
      <c r="B165" s="5"/>
      <c r="C165" s="5"/>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5"/>
    </row>
    <row r="166" ht="12.75" customHeight="1">
      <c r="A166" s="5"/>
      <c r="B166" s="5"/>
      <c r="C166" s="5"/>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5"/>
    </row>
    <row r="167" ht="12.75" customHeight="1">
      <c r="A167" s="5"/>
      <c r="B167" s="5"/>
      <c r="C167" s="5"/>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5"/>
    </row>
    <row r="168" ht="12.75" customHeight="1">
      <c r="A168" s="5"/>
      <c r="B168" s="5"/>
      <c r="C168" s="5"/>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5"/>
    </row>
    <row r="169" ht="12.75" customHeight="1">
      <c r="A169" s="5"/>
      <c r="B169" s="5"/>
      <c r="C169" s="5"/>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5"/>
    </row>
    <row r="170" ht="12.75" customHeight="1">
      <c r="A170" s="5"/>
      <c r="B170" s="5"/>
      <c r="C170" s="5"/>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5"/>
    </row>
    <row r="171" ht="12.75" customHeight="1">
      <c r="A171" s="5"/>
      <c r="B171" s="5"/>
      <c r="C171" s="5"/>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5"/>
    </row>
    <row r="172" ht="12.75" customHeight="1">
      <c r="A172" s="5"/>
      <c r="B172" s="5"/>
      <c r="C172" s="5"/>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5"/>
    </row>
    <row r="173" ht="12.75" customHeight="1">
      <c r="A173" s="5"/>
      <c r="B173" s="5"/>
      <c r="C173" s="5"/>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5"/>
    </row>
    <row r="174" ht="12.75" customHeight="1">
      <c r="A174" s="5"/>
      <c r="B174" s="5"/>
      <c r="C174" s="5"/>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5"/>
    </row>
    <row r="175" ht="12.75" customHeight="1">
      <c r="A175" s="5"/>
      <c r="B175" s="5"/>
      <c r="C175" s="5"/>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5"/>
    </row>
    <row r="176" ht="12.75" customHeight="1">
      <c r="A176" s="5"/>
      <c r="B176" s="5"/>
      <c r="C176" s="5"/>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5"/>
    </row>
    <row r="177" ht="12.75" customHeight="1">
      <c r="A177" s="5"/>
      <c r="B177" s="5"/>
      <c r="C177" s="5"/>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5"/>
    </row>
    <row r="178" ht="12.75" customHeight="1">
      <c r="A178" s="5"/>
      <c r="B178" s="5"/>
      <c r="C178" s="5"/>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5"/>
    </row>
    <row r="179" ht="12.75" customHeight="1">
      <c r="A179" s="5"/>
      <c r="B179" s="5"/>
      <c r="C179" s="5"/>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5"/>
    </row>
    <row r="180" ht="12.75" customHeight="1">
      <c r="A180" s="5"/>
      <c r="B180" s="5"/>
      <c r="C180" s="5"/>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5"/>
    </row>
    <row r="181" ht="12.75" customHeight="1">
      <c r="A181" s="5"/>
      <c r="B181" s="5"/>
      <c r="C181" s="5"/>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5"/>
    </row>
    <row r="182" ht="12.75" customHeight="1">
      <c r="A182" s="5"/>
      <c r="B182" s="5"/>
      <c r="C182" s="5"/>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5"/>
    </row>
    <row r="183" ht="12.75" customHeight="1">
      <c r="A183" s="5"/>
      <c r="B183" s="5"/>
      <c r="C183" s="5"/>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5"/>
    </row>
    <row r="184" ht="12.75" customHeight="1">
      <c r="A184" s="5"/>
      <c r="B184" s="5"/>
      <c r="C184" s="5"/>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5"/>
    </row>
    <row r="185" ht="12.75" customHeight="1">
      <c r="A185" s="5"/>
      <c r="B185" s="5"/>
      <c r="C185" s="5"/>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5"/>
    </row>
    <row r="186" ht="12.75" customHeight="1">
      <c r="A186" s="5"/>
      <c r="B186" s="5"/>
      <c r="C186" s="5"/>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5"/>
    </row>
    <row r="187" ht="12.75" customHeight="1">
      <c r="A187" s="5"/>
      <c r="B187" s="5"/>
      <c r="C187" s="5"/>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5"/>
    </row>
    <row r="188" ht="12.75" customHeight="1">
      <c r="A188" s="5"/>
      <c r="B188" s="5"/>
      <c r="C188" s="5"/>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5"/>
    </row>
    <row r="189" ht="12.75" customHeight="1">
      <c r="A189" s="5"/>
      <c r="B189" s="5"/>
      <c r="C189" s="5"/>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5"/>
    </row>
    <row r="190" ht="12.75" customHeight="1">
      <c r="A190" s="5"/>
      <c r="B190" s="5"/>
      <c r="C190" s="5"/>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5"/>
    </row>
    <row r="191" ht="12.75" customHeight="1">
      <c r="A191" s="5"/>
      <c r="B191" s="5"/>
      <c r="C191" s="5"/>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5"/>
    </row>
    <row r="192" ht="12.75" customHeight="1">
      <c r="A192" s="5"/>
      <c r="B192" s="5"/>
      <c r="C192" s="5"/>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5"/>
    </row>
    <row r="193" ht="12.75" customHeight="1">
      <c r="A193" s="5"/>
      <c r="B193" s="5"/>
      <c r="C193" s="5"/>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5"/>
    </row>
    <row r="194" ht="12.75" customHeight="1">
      <c r="A194" s="5"/>
      <c r="B194" s="5"/>
      <c r="C194" s="5"/>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5"/>
    </row>
    <row r="195" ht="12.75" customHeight="1">
      <c r="A195" s="5"/>
      <c r="B195" s="5"/>
      <c r="C195" s="5"/>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5"/>
    </row>
    <row r="196" ht="12.75" customHeight="1">
      <c r="A196" s="5"/>
      <c r="B196" s="5"/>
      <c r="C196" s="5"/>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5"/>
    </row>
    <row r="197" ht="12.75" customHeight="1">
      <c r="A197" s="5"/>
      <c r="B197" s="5"/>
      <c r="C197" s="5"/>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5"/>
    </row>
    <row r="198" ht="12.75" customHeight="1">
      <c r="A198" s="5"/>
      <c r="B198" s="5"/>
      <c r="C198" s="5"/>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5"/>
    </row>
    <row r="199" ht="12.75" customHeight="1">
      <c r="A199" s="5"/>
      <c r="B199" s="5"/>
      <c r="C199" s="5"/>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5"/>
    </row>
    <row r="200" ht="12.75" customHeight="1">
      <c r="A200" s="5"/>
      <c r="B200" s="5"/>
      <c r="C200" s="5"/>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5"/>
    </row>
    <row r="201" ht="12.75" customHeight="1">
      <c r="A201" s="5"/>
      <c r="B201" s="5"/>
      <c r="C201" s="5"/>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5"/>
    </row>
    <row r="202" ht="12.75" customHeight="1">
      <c r="A202" s="5"/>
      <c r="B202" s="5"/>
      <c r="C202" s="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5"/>
    </row>
    <row r="203" ht="12.75" customHeight="1">
      <c r="A203" s="5"/>
      <c r="B203" s="5"/>
      <c r="C203" s="5"/>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5"/>
    </row>
    <row r="204" ht="12.75" customHeight="1">
      <c r="A204" s="5"/>
      <c r="B204" s="5"/>
      <c r="C204" s="5"/>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5"/>
    </row>
    <row r="205" ht="12.75" customHeight="1">
      <c r="A205" s="5"/>
      <c r="B205" s="5"/>
      <c r="C205" s="5"/>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5"/>
    </row>
    <row r="206" ht="12.75" customHeight="1">
      <c r="A206" s="5"/>
      <c r="B206" s="5"/>
      <c r="C206" s="5"/>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5"/>
    </row>
    <row r="207" ht="12.75" customHeight="1">
      <c r="A207" s="5"/>
      <c r="B207" s="5"/>
      <c r="C207" s="5"/>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5"/>
    </row>
    <row r="208" ht="12.75" customHeight="1">
      <c r="A208" s="5"/>
      <c r="B208" s="5"/>
      <c r="C208" s="5"/>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5"/>
    </row>
    <row r="209" ht="12.75" customHeight="1">
      <c r="A209" s="5"/>
      <c r="B209" s="5"/>
      <c r="C209" s="5"/>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5"/>
    </row>
    <row r="210" ht="12.75" customHeight="1">
      <c r="A210" s="5"/>
      <c r="B210" s="5"/>
      <c r="C210" s="5"/>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5"/>
    </row>
    <row r="211" ht="12.75" customHeight="1">
      <c r="A211" s="5"/>
      <c r="B211" s="5"/>
      <c r="C211" s="5"/>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5"/>
    </row>
    <row r="212" ht="12.75" customHeight="1">
      <c r="A212" s="5"/>
      <c r="B212" s="5"/>
      <c r="C212" s="5"/>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5"/>
    </row>
    <row r="213" ht="12.75" customHeight="1">
      <c r="A213" s="5"/>
      <c r="B213" s="5"/>
      <c r="C213" s="5"/>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5"/>
    </row>
    <row r="214" ht="12.75" customHeight="1">
      <c r="A214" s="5"/>
      <c r="B214" s="5"/>
      <c r="C214" s="5"/>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5"/>
    </row>
    <row r="215" ht="12.75" customHeight="1">
      <c r="A215" s="5"/>
      <c r="B215" s="5"/>
      <c r="C215" s="5"/>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5"/>
    </row>
    <row r="216" ht="12.75" customHeight="1">
      <c r="A216" s="5"/>
      <c r="B216" s="5"/>
      <c r="C216" s="5"/>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5"/>
    </row>
    <row r="217" ht="12.75" customHeight="1">
      <c r="A217" s="5"/>
      <c r="B217" s="5"/>
      <c r="C217" s="5"/>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5"/>
    </row>
    <row r="218" ht="12.75" customHeight="1">
      <c r="A218" s="5"/>
      <c r="B218" s="5"/>
      <c r="C218" s="5"/>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5"/>
    </row>
    <row r="219" ht="12.75" customHeight="1">
      <c r="A219" s="5"/>
      <c r="B219" s="5"/>
      <c r="C219" s="5"/>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5"/>
    </row>
    <row r="220" ht="12.75" customHeight="1">
      <c r="A220" s="5"/>
      <c r="B220" s="5"/>
      <c r="C220" s="5"/>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5"/>
    </row>
    <row r="221" ht="12.75" customHeight="1">
      <c r="A221" s="5"/>
      <c r="B221" s="5"/>
      <c r="C221" s="5"/>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5"/>
    </row>
    <row r="222" ht="12.75" customHeight="1">
      <c r="A222" s="5"/>
      <c r="B222" s="5"/>
      <c r="C222" s="5"/>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5"/>
    </row>
    <row r="223" ht="12.75" customHeight="1">
      <c r="A223" s="5"/>
      <c r="B223" s="5"/>
      <c r="C223" s="5"/>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5"/>
    </row>
    <row r="224" ht="12.75" customHeight="1">
      <c r="A224" s="5"/>
      <c r="B224" s="5"/>
      <c r="C224" s="5"/>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5"/>
    </row>
    <row r="225" ht="12.75" customHeight="1">
      <c r="A225" s="5"/>
      <c r="B225" s="5"/>
      <c r="C225" s="5"/>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5"/>
    </row>
    <row r="226" ht="12.75" customHeight="1">
      <c r="A226" s="5"/>
      <c r="B226" s="5"/>
      <c r="C226" s="5"/>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5"/>
    </row>
    <row r="227" ht="12.75" customHeight="1">
      <c r="A227" s="5"/>
      <c r="B227" s="5"/>
      <c r="C227" s="5"/>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5"/>
    </row>
    <row r="228" ht="12.75" customHeight="1">
      <c r="A228" s="5"/>
      <c r="B228" s="5"/>
      <c r="C228" s="5"/>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5"/>
    </row>
    <row r="229" ht="12.75" customHeight="1">
      <c r="A229" s="5"/>
      <c r="B229" s="5"/>
      <c r="C229" s="5"/>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5"/>
    </row>
    <row r="230" ht="12.75" customHeight="1">
      <c r="A230" s="5"/>
      <c r="B230" s="5"/>
      <c r="C230" s="5"/>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5"/>
    </row>
    <row r="231" ht="12.75" customHeight="1">
      <c r="A231" s="5"/>
      <c r="B231" s="5"/>
      <c r="C231" s="5"/>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5"/>
    </row>
    <row r="232" ht="12.75" customHeight="1">
      <c r="A232" s="5"/>
      <c r="B232" s="5"/>
      <c r="C232" s="5"/>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5"/>
    </row>
    <row r="233" ht="12.75" customHeight="1">
      <c r="A233" s="5"/>
      <c r="B233" s="5"/>
      <c r="C233" s="5"/>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5"/>
    </row>
    <row r="234" ht="12.75" customHeight="1">
      <c r="A234" s="5"/>
      <c r="B234" s="5"/>
      <c r="C234" s="5"/>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5"/>
    </row>
    <row r="235" ht="12.75" customHeight="1">
      <c r="A235" s="5"/>
      <c r="B235" s="5"/>
      <c r="C235" s="5"/>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5"/>
    </row>
    <row r="236" ht="12.75" customHeight="1">
      <c r="A236" s="5"/>
      <c r="B236" s="5"/>
      <c r="C236" s="5"/>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5"/>
    </row>
    <row r="237" ht="12.75" customHeight="1">
      <c r="A237" s="5"/>
      <c r="B237" s="5"/>
      <c r="C237" s="5"/>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5"/>
    </row>
    <row r="238" ht="12.75" customHeight="1">
      <c r="A238" s="5"/>
      <c r="B238" s="5"/>
      <c r="C238" s="5"/>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5"/>
    </row>
    <row r="239" ht="12.75" customHeight="1">
      <c r="A239" s="5"/>
      <c r="B239" s="5"/>
      <c r="C239" s="5"/>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5"/>
    </row>
    <row r="240" ht="12.75" customHeight="1">
      <c r="A240" s="5"/>
      <c r="B240" s="5"/>
      <c r="C240" s="5"/>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5"/>
    </row>
    <row r="241" ht="12.75" customHeight="1">
      <c r="A241" s="5"/>
      <c r="B241" s="5"/>
      <c r="C241" s="5"/>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5"/>
    </row>
    <row r="242" ht="12.75" customHeight="1">
      <c r="A242" s="5"/>
      <c r="B242" s="5"/>
      <c r="C242" s="5"/>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5"/>
    </row>
    <row r="243" ht="12.75" customHeight="1">
      <c r="A243" s="5"/>
      <c r="B243" s="5"/>
      <c r="C243" s="5"/>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5"/>
    </row>
    <row r="244" ht="12.75" customHeight="1">
      <c r="A244" s="5"/>
      <c r="B244" s="5"/>
      <c r="C244" s="5"/>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5"/>
    </row>
    <row r="245" ht="12.75" customHeight="1">
      <c r="A245" s="5"/>
      <c r="B245" s="5"/>
      <c r="C245" s="5"/>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5"/>
    </row>
    <row r="246" ht="12.75" customHeight="1">
      <c r="A246" s="5"/>
      <c r="B246" s="5"/>
      <c r="C246" s="5"/>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5"/>
    </row>
    <row r="247" ht="12.75" customHeight="1">
      <c r="A247" s="5"/>
      <c r="B247" s="5"/>
      <c r="C247" s="5"/>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5"/>
    </row>
    <row r="248" ht="12.75" customHeight="1">
      <c r="A248" s="5"/>
      <c r="B248" s="5"/>
      <c r="C248" s="5"/>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5"/>
    </row>
    <row r="249" ht="12.75" customHeight="1">
      <c r="A249" s="5"/>
      <c r="B249" s="5"/>
      <c r="C249" s="5"/>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5"/>
    </row>
    <row r="250" ht="12.75" customHeight="1">
      <c r="A250" s="5"/>
      <c r="B250" s="5"/>
      <c r="C250" s="5"/>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5"/>
    </row>
    <row r="251" ht="12.75" customHeight="1">
      <c r="A251" s="5"/>
      <c r="B251" s="5"/>
      <c r="C251" s="5"/>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5"/>
    </row>
    <row r="252" ht="12.75" customHeight="1">
      <c r="A252" s="5"/>
      <c r="B252" s="5"/>
      <c r="C252" s="5"/>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5"/>
    </row>
    <row r="253" ht="12.75" customHeight="1">
      <c r="A253" s="5"/>
      <c r="B253" s="5"/>
      <c r="C253" s="5"/>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5"/>
    </row>
    <row r="254" ht="12.75" customHeight="1">
      <c r="A254" s="5"/>
      <c r="B254" s="5"/>
      <c r="C254" s="5"/>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5"/>
    </row>
    <row r="255" ht="12.75" customHeight="1">
      <c r="A255" s="5"/>
      <c r="B255" s="5"/>
      <c r="C255" s="5"/>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5"/>
    </row>
    <row r="256" ht="12.75" customHeight="1">
      <c r="A256" s="5"/>
      <c r="B256" s="5"/>
      <c r="C256" s="5"/>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5"/>
    </row>
    <row r="257" ht="12.75" customHeight="1">
      <c r="A257" s="5"/>
      <c r="B257" s="5"/>
      <c r="C257" s="5"/>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5"/>
    </row>
    <row r="258" ht="12.75" customHeight="1">
      <c r="A258" s="5"/>
      <c r="B258" s="5"/>
      <c r="C258" s="5"/>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5"/>
    </row>
    <row r="259" ht="12.75" customHeight="1">
      <c r="A259" s="5"/>
      <c r="B259" s="5"/>
      <c r="C259" s="5"/>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5"/>
    </row>
    <row r="260" ht="12.75" customHeight="1">
      <c r="A260" s="5"/>
      <c r="B260" s="5"/>
      <c r="C260" s="5"/>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5"/>
    </row>
    <row r="261" ht="12.75" customHeight="1">
      <c r="A261" s="5"/>
      <c r="B261" s="5"/>
      <c r="C261" s="5"/>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5"/>
    </row>
    <row r="262" ht="12.75" customHeight="1">
      <c r="A262" s="5"/>
      <c r="B262" s="5"/>
      <c r="C262" s="5"/>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5"/>
    </row>
    <row r="263" ht="12.75" customHeight="1">
      <c r="A263" s="5"/>
      <c r="B263" s="5"/>
      <c r="C263" s="5"/>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5"/>
    </row>
    <row r="264" ht="12.75" customHeight="1">
      <c r="A264" s="5"/>
      <c r="B264" s="5"/>
      <c r="C264" s="5"/>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5"/>
    </row>
    <row r="265" ht="12.75" customHeight="1">
      <c r="A265" s="5"/>
      <c r="B265" s="5"/>
      <c r="C265" s="5"/>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5"/>
    </row>
    <row r="266" ht="12.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2.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2.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2.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2.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2.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2.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2.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2.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2.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2.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2.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2.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71">
    <mergeCell ref="A40:E40"/>
    <mergeCell ref="A41:E41"/>
    <mergeCell ref="A42:E42"/>
    <mergeCell ref="A43:E43"/>
    <mergeCell ref="A44:E44"/>
    <mergeCell ref="A45:E45"/>
    <mergeCell ref="A46:E46"/>
    <mergeCell ref="A47:E47"/>
    <mergeCell ref="A48:E48"/>
    <mergeCell ref="A49:E49"/>
    <mergeCell ref="A50:E50"/>
    <mergeCell ref="A51:E51"/>
    <mergeCell ref="A52:E52"/>
    <mergeCell ref="A53:E53"/>
    <mergeCell ref="A55:F55"/>
    <mergeCell ref="I55:J55"/>
    <mergeCell ref="A56:E56"/>
    <mergeCell ref="I56:J56"/>
    <mergeCell ref="A57:E57"/>
    <mergeCell ref="I57:J57"/>
    <mergeCell ref="A58:E58"/>
    <mergeCell ref="F58:H58"/>
    <mergeCell ref="I58:J58"/>
    <mergeCell ref="I59:J59"/>
    <mergeCell ref="F60:G60"/>
    <mergeCell ref="I60:J60"/>
    <mergeCell ref="I61:J61"/>
    <mergeCell ref="I62:J62"/>
    <mergeCell ref="G10:H10"/>
    <mergeCell ref="G11:H11"/>
    <mergeCell ref="G12:H12"/>
    <mergeCell ref="G13:H13"/>
    <mergeCell ref="G14:H14"/>
    <mergeCell ref="G15:H15"/>
    <mergeCell ref="A1:J1"/>
    <mergeCell ref="A4:F4"/>
    <mergeCell ref="A6:C6"/>
    <mergeCell ref="H6:I6"/>
    <mergeCell ref="B8:D8"/>
    <mergeCell ref="G8:I8"/>
    <mergeCell ref="G9:H9"/>
    <mergeCell ref="B9:C9"/>
    <mergeCell ref="B10:C10"/>
    <mergeCell ref="B11:C11"/>
    <mergeCell ref="B12:C12"/>
    <mergeCell ref="B13:C13"/>
    <mergeCell ref="B14:C14"/>
    <mergeCell ref="B15:C15"/>
    <mergeCell ref="A21:E22"/>
    <mergeCell ref="F21:F22"/>
    <mergeCell ref="G21:H21"/>
    <mergeCell ref="I21:J21"/>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A64:J64"/>
    <mergeCell ref="A65:J65"/>
  </mergeCells>
  <hyperlinks>
    <hyperlink r:id="rId2" ref="A1"/>
  </hyperlinks>
  <printOptions/>
  <pageMargins bottom="0.0" footer="0.0" header="0.0" left="0.0" right="0.0" top="0.0"/>
  <pageSetup paperSize="9" orientation="portrait"/>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0" width="14.86"/>
    <col customWidth="1" min="11" max="11" width="14.43"/>
    <col customWidth="1" min="12" max="12" width="22.86"/>
    <col customWidth="1" min="13" max="25" width="14.43"/>
  </cols>
  <sheetData>
    <row r="1" ht="17.25" customHeight="1">
      <c r="A1" s="1" t="s">
        <v>0</v>
      </c>
      <c r="B1" s="2"/>
      <c r="C1" s="2"/>
      <c r="D1" s="2"/>
      <c r="E1" s="2"/>
      <c r="F1" s="2"/>
      <c r="G1" s="2"/>
      <c r="H1" s="2"/>
      <c r="I1" s="2"/>
      <c r="J1" s="3"/>
      <c r="K1" s="4"/>
      <c r="L1" s="4"/>
      <c r="M1" s="4"/>
      <c r="N1" s="4"/>
      <c r="O1" s="4"/>
      <c r="P1" s="4"/>
      <c r="Q1" s="4"/>
      <c r="R1" s="4"/>
      <c r="S1" s="4"/>
      <c r="T1" s="4"/>
      <c r="U1" s="4"/>
      <c r="V1" s="4"/>
      <c r="W1" s="4"/>
      <c r="X1" s="4"/>
      <c r="Y1" s="4"/>
      <c r="Z1" s="5"/>
    </row>
    <row r="2" ht="13.5" customHeight="1">
      <c r="A2" s="5"/>
      <c r="B2" s="5"/>
      <c r="C2" s="5"/>
      <c r="D2" s="4"/>
      <c r="E2" s="4"/>
      <c r="F2" s="4"/>
      <c r="G2" s="6"/>
      <c r="H2" s="6"/>
      <c r="I2" s="6"/>
      <c r="J2" s="6"/>
      <c r="K2" s="4"/>
      <c r="L2" s="4"/>
      <c r="M2" s="4"/>
      <c r="N2" s="4"/>
      <c r="O2" s="4"/>
      <c r="P2" s="4"/>
      <c r="Q2" s="4"/>
      <c r="R2" s="4"/>
      <c r="S2" s="4"/>
      <c r="T2" s="4"/>
      <c r="U2" s="4"/>
      <c r="V2" s="4"/>
      <c r="W2" s="4"/>
      <c r="X2" s="4"/>
      <c r="Y2" s="4"/>
      <c r="Z2" s="5"/>
    </row>
    <row r="3" ht="13.5" customHeight="1">
      <c r="A3" s="5"/>
      <c r="B3" s="5"/>
      <c r="C3" s="5"/>
      <c r="D3" s="4"/>
      <c r="E3" s="4"/>
      <c r="F3" s="4"/>
      <c r="G3" s="6"/>
      <c r="H3" s="6"/>
      <c r="I3" s="6"/>
      <c r="J3" s="6"/>
      <c r="K3" s="4"/>
      <c r="L3" s="4"/>
      <c r="M3" s="4"/>
      <c r="N3" s="4"/>
      <c r="O3" s="4"/>
      <c r="P3" s="4"/>
      <c r="Q3" s="4"/>
      <c r="R3" s="4"/>
      <c r="S3" s="4"/>
      <c r="T3" s="4"/>
      <c r="U3" s="4"/>
      <c r="V3" s="4"/>
      <c r="W3" s="4"/>
      <c r="X3" s="4"/>
      <c r="Y3" s="4"/>
      <c r="Z3" s="5"/>
    </row>
    <row r="4" ht="57.0" customHeight="1">
      <c r="A4" s="7" t="s">
        <v>1</v>
      </c>
      <c r="B4" s="2"/>
      <c r="C4" s="2"/>
      <c r="D4" s="2"/>
      <c r="E4" s="2"/>
      <c r="F4" s="3"/>
      <c r="G4" s="8"/>
      <c r="H4" s="8"/>
      <c r="I4" s="8"/>
      <c r="J4" s="8"/>
      <c r="K4" s="4"/>
      <c r="L4" s="4"/>
      <c r="M4" s="4"/>
      <c r="N4" s="4"/>
      <c r="O4" s="4"/>
      <c r="P4" s="4"/>
      <c r="Q4" s="4"/>
      <c r="R4" s="4"/>
      <c r="S4" s="4"/>
      <c r="T4" s="4"/>
      <c r="U4" s="4"/>
      <c r="V4" s="4"/>
      <c r="W4" s="4"/>
      <c r="X4" s="4"/>
      <c r="Y4" s="4"/>
      <c r="Z4" s="5"/>
    </row>
    <row r="5" ht="9.75" customHeight="1">
      <c r="A5" s="5"/>
      <c r="B5" s="5"/>
      <c r="C5" s="5"/>
      <c r="D5" s="4"/>
      <c r="E5" s="9"/>
      <c r="F5" s="10"/>
      <c r="G5" s="10"/>
      <c r="H5" s="10"/>
      <c r="I5" s="10"/>
      <c r="J5" s="10"/>
      <c r="K5" s="4"/>
      <c r="L5" s="4"/>
      <c r="M5" s="4"/>
      <c r="N5" s="4"/>
      <c r="O5" s="4"/>
      <c r="P5" s="4"/>
      <c r="Q5" s="4"/>
      <c r="R5" s="4"/>
      <c r="S5" s="4"/>
      <c r="T5" s="4"/>
      <c r="U5" s="4"/>
      <c r="V5" s="4"/>
      <c r="W5" s="4"/>
      <c r="X5" s="4"/>
      <c r="Y5" s="4"/>
      <c r="Z5" s="5"/>
    </row>
    <row r="6" ht="12.75" customHeight="1">
      <c r="A6" s="11" t="s">
        <v>86</v>
      </c>
      <c r="D6" s="12"/>
      <c r="E6" s="13"/>
      <c r="F6" s="13"/>
      <c r="G6" s="12"/>
      <c r="H6" s="14" t="s">
        <v>3</v>
      </c>
      <c r="J6" s="15">
        <v>44227.0</v>
      </c>
      <c r="K6" s="16"/>
      <c r="L6" s="16"/>
      <c r="M6" s="16"/>
      <c r="N6" s="16"/>
      <c r="O6" s="16"/>
      <c r="P6" s="16"/>
      <c r="Q6" s="16"/>
      <c r="R6" s="16"/>
      <c r="S6" s="16"/>
      <c r="T6" s="16"/>
      <c r="U6" s="16"/>
      <c r="V6" s="16"/>
      <c r="W6" s="16"/>
      <c r="X6" s="16"/>
      <c r="Y6" s="16"/>
      <c r="Z6" s="13"/>
    </row>
    <row r="7" ht="12.75" customHeight="1">
      <c r="A7" s="13"/>
      <c r="B7" s="13"/>
      <c r="C7" s="13"/>
      <c r="D7" s="16"/>
      <c r="E7" s="17"/>
      <c r="F7" s="18"/>
      <c r="G7" s="12"/>
      <c r="H7" s="12"/>
      <c r="I7" s="12"/>
      <c r="J7" s="12"/>
      <c r="K7" s="16"/>
      <c r="L7" s="16"/>
      <c r="M7" s="16"/>
      <c r="N7" s="16"/>
      <c r="O7" s="16"/>
      <c r="P7" s="16"/>
      <c r="Q7" s="16"/>
      <c r="R7" s="16"/>
      <c r="S7" s="16"/>
      <c r="T7" s="16"/>
      <c r="U7" s="16"/>
      <c r="V7" s="16"/>
      <c r="W7" s="16"/>
      <c r="X7" s="16"/>
      <c r="Y7" s="16"/>
      <c r="Z7" s="13"/>
    </row>
    <row r="8" ht="12.75" customHeight="1">
      <c r="A8" s="13"/>
      <c r="B8" s="19" t="s">
        <v>4</v>
      </c>
      <c r="C8" s="20"/>
      <c r="D8" s="21"/>
      <c r="E8" s="22"/>
      <c r="F8" s="23"/>
      <c r="G8" s="19" t="s">
        <v>5</v>
      </c>
      <c r="H8" s="20"/>
      <c r="I8" s="21"/>
      <c r="J8" s="13"/>
      <c r="K8" s="13"/>
      <c r="L8" s="13"/>
      <c r="M8" s="13"/>
      <c r="N8" s="13"/>
      <c r="O8" s="16"/>
      <c r="P8" s="16"/>
      <c r="Q8" s="16"/>
      <c r="R8" s="16"/>
      <c r="S8" s="16"/>
      <c r="T8" s="16"/>
      <c r="U8" s="16"/>
      <c r="V8" s="16"/>
      <c r="W8" s="16"/>
      <c r="X8" s="16"/>
      <c r="Y8" s="16"/>
      <c r="Z8" s="13"/>
    </row>
    <row r="9" ht="12.75" customHeight="1">
      <c r="A9" s="13"/>
      <c r="B9" s="24" t="s">
        <v>6</v>
      </c>
      <c r="D9" s="25"/>
      <c r="E9" s="12"/>
      <c r="F9" s="12"/>
      <c r="G9" s="24" t="s">
        <v>7</v>
      </c>
      <c r="I9" s="25"/>
      <c r="J9" s="13"/>
      <c r="K9" s="13"/>
      <c r="L9" s="13"/>
      <c r="M9" s="13"/>
      <c r="N9" s="13"/>
      <c r="O9" s="16"/>
      <c r="P9" s="16"/>
      <c r="Q9" s="16"/>
      <c r="R9" s="16"/>
      <c r="S9" s="16"/>
      <c r="T9" s="16"/>
      <c r="U9" s="16"/>
      <c r="V9" s="16"/>
      <c r="W9" s="16"/>
      <c r="X9" s="16"/>
      <c r="Y9" s="16"/>
      <c r="Z9" s="13"/>
    </row>
    <row r="10" ht="12.75" customHeight="1">
      <c r="A10" s="13"/>
      <c r="B10" s="24" t="s">
        <v>8</v>
      </c>
      <c r="D10" s="25"/>
      <c r="E10" s="12"/>
      <c r="F10" s="12"/>
      <c r="G10" s="24" t="s">
        <v>8</v>
      </c>
      <c r="I10" s="25"/>
      <c r="J10" s="13"/>
      <c r="K10" s="13"/>
      <c r="L10" s="13"/>
      <c r="M10" s="13"/>
      <c r="N10" s="13"/>
      <c r="O10" s="16"/>
      <c r="P10" s="16"/>
      <c r="Q10" s="16"/>
      <c r="R10" s="16"/>
      <c r="S10" s="16"/>
      <c r="T10" s="16"/>
      <c r="U10" s="16"/>
      <c r="V10" s="16"/>
      <c r="W10" s="16"/>
      <c r="X10" s="16"/>
      <c r="Y10" s="16"/>
      <c r="Z10" s="13"/>
    </row>
    <row r="11" ht="12.75" customHeight="1">
      <c r="A11" s="13"/>
      <c r="B11" s="24" t="s">
        <v>9</v>
      </c>
      <c r="D11" s="25"/>
      <c r="E11" s="12"/>
      <c r="F11" s="12"/>
      <c r="G11" s="24" t="s">
        <v>10</v>
      </c>
      <c r="I11" s="25"/>
      <c r="J11" s="13"/>
      <c r="K11" s="13"/>
      <c r="L11" s="13"/>
      <c r="M11" s="13"/>
      <c r="N11" s="13"/>
      <c r="O11" s="16"/>
      <c r="P11" s="16"/>
      <c r="Q11" s="16"/>
      <c r="R11" s="16"/>
      <c r="S11" s="16"/>
      <c r="T11" s="16"/>
      <c r="U11" s="16"/>
      <c r="V11" s="16"/>
      <c r="W11" s="16"/>
      <c r="X11" s="16"/>
      <c r="Y11" s="16"/>
      <c r="Z11" s="13"/>
    </row>
    <row r="12" ht="12.75" customHeight="1">
      <c r="A12" s="13"/>
      <c r="B12" s="24" t="s">
        <v>11</v>
      </c>
      <c r="D12" s="25"/>
      <c r="E12" s="12"/>
      <c r="F12" s="12"/>
      <c r="G12" s="24" t="s">
        <v>12</v>
      </c>
      <c r="I12" s="25"/>
      <c r="J12" s="13"/>
      <c r="K12" s="13"/>
      <c r="L12" s="13"/>
      <c r="M12" s="13"/>
      <c r="N12" s="13"/>
      <c r="O12" s="16"/>
      <c r="P12" s="16"/>
      <c r="Q12" s="16"/>
      <c r="R12" s="16"/>
      <c r="S12" s="16"/>
      <c r="T12" s="16"/>
      <c r="U12" s="16"/>
      <c r="V12" s="16"/>
      <c r="W12" s="16"/>
      <c r="X12" s="16"/>
      <c r="Y12" s="16"/>
      <c r="Z12" s="13"/>
    </row>
    <row r="13" ht="12.75" customHeight="1">
      <c r="A13" s="13"/>
      <c r="B13" s="24" t="s">
        <v>13</v>
      </c>
      <c r="D13" s="25"/>
      <c r="E13" s="12"/>
      <c r="F13" s="12"/>
      <c r="G13" s="24" t="s">
        <v>14</v>
      </c>
      <c r="I13" s="25"/>
      <c r="J13" s="13"/>
      <c r="K13" s="13"/>
      <c r="L13" s="13"/>
      <c r="M13" s="13"/>
      <c r="N13" s="13"/>
      <c r="O13" s="16"/>
      <c r="P13" s="16"/>
      <c r="Q13" s="16"/>
      <c r="R13" s="16"/>
      <c r="S13" s="16"/>
      <c r="T13" s="16"/>
      <c r="U13" s="16"/>
      <c r="V13" s="16"/>
      <c r="W13" s="16"/>
      <c r="X13" s="16"/>
      <c r="Y13" s="16"/>
      <c r="Z13" s="13"/>
    </row>
    <row r="14" ht="12.75" customHeight="1">
      <c r="A14" s="13"/>
      <c r="B14" s="24"/>
      <c r="D14" s="25"/>
      <c r="E14" s="12"/>
      <c r="F14" s="12"/>
      <c r="G14" s="24" t="s">
        <v>15</v>
      </c>
      <c r="I14" s="25"/>
      <c r="J14" s="13"/>
      <c r="K14" s="16"/>
      <c r="L14" s="13"/>
      <c r="M14" s="13"/>
      <c r="N14" s="13"/>
      <c r="O14" s="16"/>
      <c r="P14" s="16"/>
      <c r="Q14" s="16"/>
      <c r="R14" s="16"/>
      <c r="S14" s="16"/>
      <c r="T14" s="16"/>
      <c r="U14" s="16"/>
      <c r="V14" s="16"/>
      <c r="W14" s="16"/>
      <c r="X14" s="16"/>
      <c r="Y14" s="16"/>
      <c r="Z14" s="13"/>
    </row>
    <row r="15" ht="12.75" customHeight="1">
      <c r="A15" s="13"/>
      <c r="B15" s="26"/>
      <c r="C15" s="27"/>
      <c r="D15" s="28"/>
      <c r="E15" s="12"/>
      <c r="F15" s="13"/>
      <c r="G15" s="26"/>
      <c r="H15" s="27"/>
      <c r="I15" s="28"/>
      <c r="J15" s="13"/>
      <c r="K15" s="16"/>
      <c r="L15" s="13"/>
      <c r="M15" s="13"/>
      <c r="N15" s="13"/>
      <c r="O15" s="16"/>
      <c r="P15" s="16"/>
      <c r="Q15" s="16"/>
      <c r="R15" s="16"/>
      <c r="S15" s="16"/>
      <c r="T15" s="16"/>
      <c r="U15" s="16"/>
      <c r="V15" s="16"/>
      <c r="W15" s="16"/>
      <c r="X15" s="16"/>
      <c r="Y15" s="16"/>
      <c r="Z15" s="13"/>
    </row>
    <row r="16" ht="12.75" customHeight="1">
      <c r="A16" s="13"/>
      <c r="B16" s="13"/>
      <c r="C16" s="13"/>
      <c r="D16" s="16"/>
      <c r="E16" s="12"/>
      <c r="F16" s="12"/>
      <c r="G16" s="12"/>
      <c r="H16" s="12"/>
      <c r="I16" s="12"/>
      <c r="J16" s="12"/>
      <c r="K16" s="16"/>
      <c r="L16" s="16"/>
      <c r="M16" s="16"/>
      <c r="N16" s="16"/>
      <c r="O16" s="16"/>
      <c r="P16" s="16"/>
      <c r="Q16" s="16"/>
      <c r="R16" s="16"/>
      <c r="S16" s="16"/>
      <c r="T16" s="16"/>
      <c r="U16" s="16"/>
      <c r="V16" s="16"/>
      <c r="W16" s="16"/>
      <c r="X16" s="16"/>
      <c r="Y16" s="16"/>
      <c r="Z16" s="13"/>
    </row>
    <row r="17" ht="12.75" customHeight="1">
      <c r="A17" s="29" t="s">
        <v>16</v>
      </c>
      <c r="B17" s="30"/>
      <c r="C17" s="30" t="s">
        <v>87</v>
      </c>
      <c r="D17" s="31"/>
      <c r="E17" s="32"/>
      <c r="F17" s="33" t="s">
        <v>18</v>
      </c>
      <c r="G17" s="34"/>
      <c r="H17" s="35">
        <v>4000.0</v>
      </c>
      <c r="I17" s="34"/>
      <c r="J17" s="32"/>
      <c r="K17" s="16"/>
      <c r="L17" s="16"/>
      <c r="M17" s="16"/>
      <c r="N17" s="16"/>
      <c r="O17" s="16"/>
      <c r="P17" s="16"/>
      <c r="Q17" s="16"/>
      <c r="R17" s="16"/>
      <c r="S17" s="16"/>
      <c r="T17" s="16"/>
      <c r="U17" s="16"/>
      <c r="V17" s="16"/>
      <c r="W17" s="16"/>
      <c r="X17" s="16"/>
      <c r="Y17" s="16"/>
      <c r="Z17" s="13"/>
    </row>
    <row r="18" ht="12.75" customHeight="1">
      <c r="A18" s="36" t="s">
        <v>19</v>
      </c>
      <c r="B18" s="13"/>
      <c r="C18" s="13" t="s">
        <v>88</v>
      </c>
      <c r="D18" s="16"/>
      <c r="E18" s="37"/>
      <c r="F18" s="38" t="s">
        <v>21</v>
      </c>
      <c r="G18" s="12"/>
      <c r="H18" s="39" t="s">
        <v>89</v>
      </c>
      <c r="I18" s="12"/>
      <c r="J18" s="37"/>
      <c r="K18" s="16"/>
      <c r="L18" s="16"/>
      <c r="M18" s="16"/>
      <c r="N18" s="16"/>
      <c r="O18" s="16"/>
      <c r="P18" s="16"/>
      <c r="Q18" s="16"/>
      <c r="R18" s="16"/>
      <c r="S18" s="16"/>
      <c r="T18" s="16"/>
      <c r="U18" s="16"/>
      <c r="V18" s="16"/>
      <c r="W18" s="16"/>
      <c r="X18" s="16"/>
      <c r="Y18" s="16"/>
      <c r="Z18" s="13"/>
    </row>
    <row r="19" ht="12.75" customHeight="1">
      <c r="A19" s="40" t="s">
        <v>23</v>
      </c>
      <c r="B19" s="41"/>
      <c r="C19" s="41" t="s">
        <v>90</v>
      </c>
      <c r="D19" s="42"/>
      <c r="E19" s="43"/>
      <c r="F19" s="196" t="s">
        <v>91</v>
      </c>
      <c r="G19" s="45"/>
      <c r="H19" s="46">
        <f>G23</f>
        <v>26.373051</v>
      </c>
      <c r="I19" s="45"/>
      <c r="J19" s="43"/>
      <c r="K19" s="16"/>
      <c r="L19" s="16"/>
      <c r="M19" s="16"/>
      <c r="N19" s="16"/>
      <c r="O19" s="16"/>
      <c r="P19" s="16"/>
      <c r="Q19" s="16"/>
      <c r="R19" s="16"/>
      <c r="S19" s="16"/>
      <c r="T19" s="16"/>
      <c r="U19" s="16"/>
      <c r="V19" s="16"/>
      <c r="W19" s="16"/>
      <c r="X19" s="16"/>
      <c r="Y19" s="16"/>
      <c r="Z19" s="13"/>
    </row>
    <row r="20" ht="12.75" customHeight="1">
      <c r="A20" s="13"/>
      <c r="B20" s="13"/>
      <c r="C20" s="13"/>
      <c r="D20" s="47"/>
      <c r="E20" s="48"/>
      <c r="F20" s="48"/>
      <c r="G20" s="48"/>
      <c r="H20" s="48"/>
      <c r="I20" s="48"/>
      <c r="J20" s="48"/>
      <c r="K20" s="49"/>
      <c r="L20" s="49"/>
      <c r="M20" s="49"/>
      <c r="N20" s="49"/>
      <c r="O20" s="49"/>
      <c r="P20" s="49"/>
      <c r="Q20" s="49"/>
      <c r="R20" s="49"/>
      <c r="S20" s="49"/>
      <c r="T20" s="49"/>
      <c r="U20" s="49"/>
      <c r="V20" s="49"/>
      <c r="W20" s="49"/>
      <c r="X20" s="49"/>
      <c r="Y20" s="49"/>
      <c r="Z20" s="13"/>
    </row>
    <row r="21" ht="21.75" customHeight="1">
      <c r="A21" s="50" t="s">
        <v>26</v>
      </c>
      <c r="B21" s="51"/>
      <c r="C21" s="51"/>
      <c r="D21" s="51"/>
      <c r="E21" s="52"/>
      <c r="F21" s="53" t="s">
        <v>27</v>
      </c>
      <c r="G21" s="54" t="s">
        <v>28</v>
      </c>
      <c r="H21" s="55"/>
      <c r="I21" s="197" t="s">
        <v>29</v>
      </c>
      <c r="J21" s="55"/>
      <c r="K21" s="49"/>
      <c r="L21" s="49"/>
      <c r="M21" s="49"/>
      <c r="N21" s="49"/>
      <c r="O21" s="49"/>
      <c r="P21" s="49"/>
      <c r="Q21" s="49"/>
      <c r="R21" s="49"/>
      <c r="S21" s="49"/>
      <c r="T21" s="49"/>
      <c r="U21" s="49"/>
      <c r="V21" s="49"/>
      <c r="W21" s="49"/>
      <c r="X21" s="49"/>
      <c r="Y21" s="49"/>
      <c r="Z21" s="13"/>
    </row>
    <row r="22" ht="21.75" customHeight="1">
      <c r="A22" s="57"/>
      <c r="B22" s="58"/>
      <c r="C22" s="58"/>
      <c r="D22" s="58"/>
      <c r="E22" s="59"/>
      <c r="F22" s="60"/>
      <c r="G22" s="61" t="s">
        <v>30</v>
      </c>
      <c r="H22" s="64" t="s">
        <v>31</v>
      </c>
      <c r="I22" s="198" t="s">
        <v>32</v>
      </c>
      <c r="J22" s="64" t="s">
        <v>31</v>
      </c>
      <c r="K22" s="49"/>
      <c r="L22" s="49"/>
      <c r="M22" s="49"/>
      <c r="N22" s="49"/>
      <c r="O22" s="49"/>
      <c r="P22" s="49"/>
      <c r="Q22" s="49"/>
      <c r="R22" s="49"/>
      <c r="S22" s="49"/>
      <c r="T22" s="49"/>
      <c r="U22" s="49"/>
      <c r="V22" s="49"/>
      <c r="W22" s="49"/>
      <c r="X22" s="49"/>
      <c r="Y22" s="49"/>
      <c r="Z22" s="13"/>
    </row>
    <row r="23" ht="21.75" customHeight="1">
      <c r="A23" s="65" t="s">
        <v>33</v>
      </c>
      <c r="E23" s="66"/>
      <c r="F23" s="67">
        <v>151.67</v>
      </c>
      <c r="G23" s="68">
        <v>26.373051</v>
      </c>
      <c r="H23" s="97">
        <f>F23*G23</f>
        <v>4000.000645</v>
      </c>
      <c r="I23" s="199"/>
      <c r="J23" s="71"/>
      <c r="K23" s="72"/>
      <c r="L23" s="72"/>
      <c r="M23" s="72"/>
      <c r="N23" s="72"/>
      <c r="O23" s="72"/>
      <c r="P23" s="72"/>
      <c r="Q23" s="72"/>
      <c r="R23" s="72"/>
      <c r="S23" s="72"/>
      <c r="T23" s="72"/>
      <c r="U23" s="72"/>
      <c r="V23" s="72"/>
      <c r="W23" s="72"/>
      <c r="X23" s="72"/>
      <c r="Y23" s="72"/>
      <c r="Z23" s="13"/>
    </row>
    <row r="24" ht="21.75" customHeight="1">
      <c r="A24" s="65" t="s">
        <v>34</v>
      </c>
      <c r="E24" s="66"/>
      <c r="F24" s="73">
        <v>0.0</v>
      </c>
      <c r="G24" s="74"/>
      <c r="H24" s="97"/>
      <c r="I24" s="200"/>
      <c r="J24" s="76"/>
      <c r="K24" s="72"/>
      <c r="L24" s="72"/>
      <c r="M24" s="72"/>
      <c r="N24" s="72"/>
      <c r="O24" s="72"/>
      <c r="P24" s="72"/>
      <c r="Q24" s="72"/>
      <c r="R24" s="72"/>
      <c r="S24" s="72"/>
      <c r="T24" s="72"/>
      <c r="U24" s="72"/>
      <c r="V24" s="72"/>
      <c r="W24" s="72"/>
      <c r="X24" s="72"/>
      <c r="Y24" s="72"/>
      <c r="Z24" s="13"/>
    </row>
    <row r="25" ht="21.75" customHeight="1">
      <c r="A25" s="65" t="s">
        <v>35</v>
      </c>
      <c r="E25" s="66"/>
      <c r="F25" s="77"/>
      <c r="G25" s="78"/>
      <c r="H25" s="97"/>
      <c r="I25" s="200"/>
      <c r="J25" s="76"/>
      <c r="K25" s="72"/>
      <c r="L25" s="72"/>
      <c r="M25" s="72"/>
      <c r="N25" s="72"/>
      <c r="O25" s="72"/>
      <c r="P25" s="72"/>
      <c r="Q25" s="72"/>
      <c r="R25" s="72"/>
      <c r="S25" s="72"/>
      <c r="T25" s="72"/>
      <c r="U25" s="72"/>
      <c r="V25" s="72"/>
      <c r="W25" s="72"/>
      <c r="X25" s="72"/>
      <c r="Y25" s="72"/>
      <c r="Z25" s="13"/>
    </row>
    <row r="26" ht="21.75" customHeight="1">
      <c r="A26" s="65" t="s">
        <v>38</v>
      </c>
      <c r="E26" s="66"/>
      <c r="F26" s="73">
        <v>0.0</v>
      </c>
      <c r="G26" s="73">
        <v>0.0</v>
      </c>
      <c r="H26" s="97"/>
      <c r="I26" s="200"/>
      <c r="J26" s="76"/>
      <c r="K26" s="72"/>
      <c r="L26" s="72"/>
      <c r="M26" s="72"/>
      <c r="N26" s="72"/>
      <c r="O26" s="72"/>
      <c r="P26" s="72"/>
      <c r="Q26" s="72"/>
      <c r="R26" s="72"/>
      <c r="S26" s="72"/>
      <c r="T26" s="72"/>
      <c r="U26" s="72"/>
      <c r="V26" s="72"/>
      <c r="W26" s="72"/>
      <c r="X26" s="72"/>
      <c r="Y26" s="72"/>
      <c r="Z26" s="13"/>
    </row>
    <row r="27" ht="21.75" customHeight="1">
      <c r="A27" s="80" t="s">
        <v>39</v>
      </c>
      <c r="B27" s="81"/>
      <c r="C27" s="81"/>
      <c r="D27" s="81"/>
      <c r="E27" s="82"/>
      <c r="F27" s="201"/>
      <c r="G27" s="202"/>
      <c r="H27" s="105">
        <f>H23</f>
        <v>4000.000645</v>
      </c>
      <c r="I27" s="203"/>
      <c r="J27" s="87"/>
      <c r="K27" s="72"/>
      <c r="L27" s="72"/>
      <c r="M27" s="72"/>
      <c r="N27" s="72"/>
      <c r="O27" s="72"/>
      <c r="P27" s="72"/>
      <c r="Q27" s="72"/>
      <c r="R27" s="72"/>
      <c r="S27" s="72"/>
      <c r="T27" s="72"/>
      <c r="U27" s="72"/>
      <c r="V27" s="72"/>
      <c r="W27" s="72"/>
      <c r="X27" s="72"/>
      <c r="Y27" s="72"/>
      <c r="Z27" s="13"/>
    </row>
    <row r="28" ht="21.75" customHeight="1">
      <c r="A28" s="89" t="s">
        <v>40</v>
      </c>
      <c r="B28" s="90"/>
      <c r="C28" s="90"/>
      <c r="D28" s="90"/>
      <c r="E28" s="91"/>
      <c r="F28" s="35"/>
      <c r="G28" s="92"/>
      <c r="H28" s="71"/>
      <c r="I28" s="199"/>
      <c r="J28" s="94"/>
      <c r="K28" s="72"/>
      <c r="L28" s="72"/>
      <c r="M28" s="72"/>
      <c r="N28" s="72"/>
      <c r="O28" s="72"/>
      <c r="P28" s="72"/>
      <c r="Q28" s="72"/>
      <c r="R28" s="72"/>
      <c r="S28" s="72"/>
      <c r="T28" s="72"/>
      <c r="U28" s="72"/>
      <c r="V28" s="72"/>
      <c r="W28" s="72"/>
      <c r="X28" s="72"/>
      <c r="Y28" s="72"/>
      <c r="Z28" s="13"/>
    </row>
    <row r="29" ht="21.75" customHeight="1">
      <c r="A29" s="65" t="s">
        <v>41</v>
      </c>
      <c r="E29" s="66"/>
      <c r="F29" s="95">
        <f>H27</f>
        <v>4000.000645</v>
      </c>
      <c r="G29" s="79">
        <v>0.0</v>
      </c>
      <c r="H29" s="76"/>
      <c r="I29" s="200">
        <v>0.13</v>
      </c>
      <c r="J29" s="97">
        <f t="shared" ref="J29:J33" si="1">F29*I29</f>
        <v>520.0000839</v>
      </c>
      <c r="K29" s="72"/>
      <c r="L29" s="72"/>
      <c r="M29" s="72"/>
      <c r="N29" s="72"/>
      <c r="O29" s="72"/>
      <c r="P29" s="72"/>
      <c r="Q29" s="72"/>
      <c r="R29" s="72"/>
      <c r="S29" s="72"/>
      <c r="T29" s="72"/>
      <c r="U29" s="72"/>
      <c r="V29" s="72"/>
      <c r="W29" s="72"/>
      <c r="X29" s="72"/>
      <c r="Y29" s="72"/>
      <c r="Z29" s="13"/>
    </row>
    <row r="30">
      <c r="A30" s="65" t="s">
        <v>92</v>
      </c>
      <c r="E30" s="66"/>
      <c r="F30" s="95">
        <f>H27</f>
        <v>4000.000645</v>
      </c>
      <c r="G30" s="98"/>
      <c r="H30" s="76">
        <f t="shared" ref="H30:H32" si="2">F30*G30</f>
        <v>0</v>
      </c>
      <c r="I30" s="204">
        <v>0.015</v>
      </c>
      <c r="J30" s="97">
        <f t="shared" si="1"/>
        <v>60.00000968</v>
      </c>
      <c r="K30" s="72"/>
      <c r="L30" s="72"/>
      <c r="M30" s="72"/>
      <c r="N30" s="72"/>
      <c r="O30" s="72"/>
      <c r="P30" s="72"/>
      <c r="Q30" s="72"/>
      <c r="R30" s="72"/>
      <c r="S30" s="72"/>
      <c r="T30" s="72"/>
      <c r="U30" s="72"/>
      <c r="V30" s="72"/>
      <c r="W30" s="72"/>
      <c r="X30" s="72"/>
      <c r="Y30" s="72"/>
      <c r="Z30" s="13"/>
    </row>
    <row r="31">
      <c r="A31" s="65" t="s">
        <v>93</v>
      </c>
      <c r="E31" s="66"/>
      <c r="F31" s="95">
        <f>H27</f>
        <v>4000.000645</v>
      </c>
      <c r="G31" s="98">
        <f>2%*40%</f>
        <v>0.008</v>
      </c>
      <c r="H31" s="76">
        <f t="shared" si="2"/>
        <v>32.00000516</v>
      </c>
      <c r="I31" s="204">
        <f>2%*60%</f>
        <v>0.012</v>
      </c>
      <c r="J31" s="97">
        <f t="shared" si="1"/>
        <v>48.00000774</v>
      </c>
      <c r="K31" s="72"/>
      <c r="L31" s="72"/>
      <c r="M31" s="72"/>
      <c r="N31" s="72"/>
      <c r="O31" s="72"/>
      <c r="P31" s="72"/>
      <c r="Q31" s="72"/>
      <c r="R31" s="72"/>
      <c r="S31" s="72"/>
      <c r="T31" s="72"/>
      <c r="U31" s="72"/>
      <c r="V31" s="72"/>
      <c r="W31" s="72"/>
      <c r="X31" s="72"/>
      <c r="Y31" s="72"/>
      <c r="Z31" s="13"/>
    </row>
    <row r="32">
      <c r="A32" s="100" t="s">
        <v>94</v>
      </c>
      <c r="B32" s="81"/>
      <c r="C32" s="81"/>
      <c r="D32" s="81"/>
      <c r="E32" s="82"/>
      <c r="F32" s="101">
        <v>300.0</v>
      </c>
      <c r="G32" s="102">
        <v>0.5</v>
      </c>
      <c r="H32" s="87">
        <f t="shared" si="2"/>
        <v>150</v>
      </c>
      <c r="I32" s="205">
        <v>0.5</v>
      </c>
      <c r="J32" s="105">
        <f t="shared" si="1"/>
        <v>150</v>
      </c>
      <c r="K32" s="72"/>
      <c r="L32" s="72"/>
      <c r="M32" s="72"/>
      <c r="N32" s="72"/>
      <c r="O32" s="72"/>
      <c r="P32" s="72"/>
      <c r="Q32" s="72"/>
      <c r="R32" s="72"/>
      <c r="S32" s="72"/>
      <c r="T32" s="72"/>
      <c r="U32" s="72"/>
      <c r="V32" s="72"/>
      <c r="W32" s="72"/>
      <c r="X32" s="72"/>
      <c r="Y32" s="72"/>
      <c r="Z32" s="13"/>
    </row>
    <row r="33" ht="21.75" customHeight="1">
      <c r="A33" s="80" t="s">
        <v>95</v>
      </c>
      <c r="B33" s="81"/>
      <c r="C33" s="81"/>
      <c r="D33" s="81"/>
      <c r="E33" s="82"/>
      <c r="F33" s="101">
        <f>H27</f>
        <v>4000.000645</v>
      </c>
      <c r="G33" s="106">
        <v>0.0</v>
      </c>
      <c r="H33" s="105"/>
      <c r="I33" s="206">
        <v>0.009</v>
      </c>
      <c r="J33" s="87">
        <f t="shared" si="1"/>
        <v>36.00000581</v>
      </c>
      <c r="K33" s="72"/>
      <c r="L33" s="72"/>
      <c r="M33" s="72"/>
      <c r="N33" s="72"/>
      <c r="O33" s="72"/>
      <c r="P33" s="72"/>
      <c r="Q33" s="72"/>
      <c r="R33" s="72"/>
      <c r="S33" s="72"/>
      <c r="T33" s="72"/>
      <c r="U33" s="72"/>
      <c r="V33" s="72"/>
      <c r="W33" s="72"/>
      <c r="X33" s="72"/>
      <c r="Y33" s="72"/>
      <c r="Z33" s="13"/>
    </row>
    <row r="34" ht="21.75" customHeight="1">
      <c r="A34" s="109" t="s">
        <v>45</v>
      </c>
      <c r="E34" s="66"/>
      <c r="F34" s="95"/>
      <c r="G34" s="98"/>
      <c r="H34" s="97"/>
      <c r="I34" s="207"/>
      <c r="J34" s="76"/>
      <c r="K34" s="72"/>
      <c r="L34" s="72"/>
      <c r="M34" s="72"/>
      <c r="N34" s="72"/>
      <c r="O34" s="72"/>
      <c r="P34" s="72"/>
      <c r="Q34" s="72"/>
      <c r="R34" s="72"/>
      <c r="S34" s="72"/>
      <c r="T34" s="72"/>
      <c r="U34" s="72"/>
      <c r="V34" s="72"/>
      <c r="W34" s="72"/>
      <c r="X34" s="72"/>
      <c r="Y34" s="72"/>
      <c r="Z34" s="13"/>
    </row>
    <row r="35" ht="21.75" customHeight="1">
      <c r="A35" s="65" t="s">
        <v>96</v>
      </c>
      <c r="E35" s="66"/>
      <c r="F35" s="208">
        <v>3428.0</v>
      </c>
      <c r="G35" s="98">
        <v>0.069</v>
      </c>
      <c r="H35" s="97">
        <f t="shared" ref="H35:H37" si="3">F35*G35</f>
        <v>236.532</v>
      </c>
      <c r="I35" s="207">
        <v>0.092</v>
      </c>
      <c r="J35" s="76">
        <f t="shared" ref="J35:J38" si="4">F35*I35</f>
        <v>315.376</v>
      </c>
      <c r="K35" s="72"/>
      <c r="L35" s="72"/>
      <c r="M35" s="72"/>
      <c r="N35" s="72"/>
      <c r="O35" s="72"/>
      <c r="P35" s="72"/>
      <c r="Q35" s="72"/>
      <c r="R35" s="72"/>
      <c r="S35" s="72"/>
      <c r="T35" s="72"/>
      <c r="U35" s="72"/>
      <c r="V35" s="72"/>
      <c r="W35" s="72"/>
      <c r="X35" s="72"/>
      <c r="Y35" s="72"/>
      <c r="Z35" s="13"/>
    </row>
    <row r="36" ht="21.75" customHeight="1">
      <c r="A36" s="65" t="s">
        <v>47</v>
      </c>
      <c r="E36" s="66"/>
      <c r="F36" s="95">
        <f>H27</f>
        <v>4000.000645</v>
      </c>
      <c r="G36" s="98">
        <v>0.004</v>
      </c>
      <c r="H36" s="97">
        <f t="shared" si="3"/>
        <v>16.00000258</v>
      </c>
      <c r="I36" s="207">
        <v>0.019</v>
      </c>
      <c r="J36" s="76">
        <f t="shared" si="4"/>
        <v>76.00001226</v>
      </c>
      <c r="K36" s="72"/>
      <c r="L36" s="72"/>
      <c r="M36" s="72"/>
      <c r="N36" s="72"/>
      <c r="O36" s="72"/>
      <c r="P36" s="72"/>
      <c r="Q36" s="72"/>
      <c r="R36" s="72"/>
      <c r="S36" s="72"/>
      <c r="T36" s="72"/>
      <c r="U36" s="72"/>
      <c r="V36" s="72"/>
      <c r="W36" s="72"/>
      <c r="X36" s="72"/>
      <c r="Y36" s="72"/>
      <c r="Z36" s="13"/>
    </row>
    <row r="37" ht="21.75" customHeight="1">
      <c r="A37" s="65" t="s">
        <v>97</v>
      </c>
      <c r="E37" s="66"/>
      <c r="F37" s="95">
        <f>H27</f>
        <v>4000.000645</v>
      </c>
      <c r="G37" s="98">
        <v>0.0401</v>
      </c>
      <c r="H37" s="97">
        <f t="shared" si="3"/>
        <v>160.4000259</v>
      </c>
      <c r="I37" s="207">
        <v>0.06</v>
      </c>
      <c r="J37" s="76">
        <f t="shared" si="4"/>
        <v>240.0000387</v>
      </c>
      <c r="K37" s="72"/>
      <c r="L37" s="72"/>
      <c r="M37" s="72"/>
      <c r="N37" s="72"/>
      <c r="O37" s="72"/>
      <c r="P37" s="72"/>
      <c r="Q37" s="72"/>
      <c r="R37" s="72"/>
      <c r="S37" s="72"/>
      <c r="T37" s="72"/>
      <c r="U37" s="72"/>
      <c r="V37" s="72"/>
      <c r="W37" s="72"/>
      <c r="X37" s="72"/>
      <c r="Y37" s="72"/>
      <c r="Z37" s="13"/>
    </row>
    <row r="38" ht="21.75" customHeight="1">
      <c r="A38" s="65" t="s">
        <v>98</v>
      </c>
      <c r="E38" s="66"/>
      <c r="F38" s="73">
        <v>0.0</v>
      </c>
      <c r="G38" s="73">
        <v>0.0</v>
      </c>
      <c r="H38" s="97"/>
      <c r="I38" s="207"/>
      <c r="J38" s="76">
        <f t="shared" si="4"/>
        <v>0</v>
      </c>
      <c r="K38" s="72"/>
      <c r="L38" s="72"/>
      <c r="M38" s="72"/>
      <c r="N38" s="72"/>
      <c r="O38" s="72"/>
      <c r="P38" s="72"/>
      <c r="Q38" s="72"/>
      <c r="R38" s="72"/>
      <c r="S38" s="72"/>
      <c r="T38" s="72"/>
      <c r="U38" s="72"/>
      <c r="V38" s="72"/>
      <c r="W38" s="72"/>
      <c r="X38" s="72"/>
      <c r="Y38" s="72"/>
      <c r="Z38" s="13"/>
    </row>
    <row r="39" ht="21.75" customHeight="1">
      <c r="A39" s="100" t="s">
        <v>50</v>
      </c>
      <c r="B39" s="81"/>
      <c r="C39" s="81"/>
      <c r="D39" s="81"/>
      <c r="E39" s="82"/>
      <c r="F39" s="112" t="s">
        <v>51</v>
      </c>
      <c r="G39" s="113" t="s">
        <v>51</v>
      </c>
      <c r="H39" s="105"/>
      <c r="I39" s="209" t="s">
        <v>51</v>
      </c>
      <c r="J39" s="87"/>
      <c r="K39" s="72"/>
      <c r="L39" s="72"/>
      <c r="M39" s="72"/>
      <c r="N39" s="72"/>
      <c r="O39" s="72"/>
      <c r="P39" s="72"/>
      <c r="Q39" s="72"/>
      <c r="R39" s="72"/>
      <c r="S39" s="72"/>
      <c r="T39" s="72"/>
      <c r="U39" s="72"/>
      <c r="V39" s="72"/>
      <c r="W39" s="72"/>
      <c r="X39" s="72"/>
      <c r="Y39" s="72"/>
      <c r="Z39" s="13"/>
    </row>
    <row r="40" ht="21.75" customHeight="1">
      <c r="A40" s="80" t="s">
        <v>52</v>
      </c>
      <c r="B40" s="81"/>
      <c r="C40" s="81"/>
      <c r="D40" s="81"/>
      <c r="E40" s="82"/>
      <c r="F40" s="101">
        <f>H27</f>
        <v>4000.000645</v>
      </c>
      <c r="G40" s="106">
        <v>0.0</v>
      </c>
      <c r="H40" s="105"/>
      <c r="I40" s="206">
        <v>0.0345</v>
      </c>
      <c r="J40" s="87">
        <f t="shared" ref="J40:J42" si="5">F40*I40</f>
        <v>138.0000223</v>
      </c>
      <c r="K40" s="72"/>
      <c r="L40" s="72"/>
      <c r="M40" s="72"/>
      <c r="N40" s="72"/>
      <c r="O40" s="72"/>
      <c r="P40" s="72"/>
      <c r="Q40" s="72"/>
      <c r="R40" s="72"/>
      <c r="S40" s="72"/>
      <c r="T40" s="72"/>
      <c r="U40" s="72"/>
      <c r="V40" s="72"/>
      <c r="W40" s="72"/>
      <c r="X40" s="72"/>
      <c r="Y40" s="72"/>
      <c r="Z40" s="13"/>
    </row>
    <row r="41" ht="21.75" customHeight="1">
      <c r="A41" s="89" t="s">
        <v>99</v>
      </c>
      <c r="B41" s="90"/>
      <c r="C41" s="90"/>
      <c r="D41" s="90"/>
      <c r="E41" s="91"/>
      <c r="F41" s="35">
        <f>H27</f>
        <v>4000.000645</v>
      </c>
      <c r="G41" s="210">
        <v>0.0</v>
      </c>
      <c r="H41" s="94"/>
      <c r="I41" s="211">
        <v>0.042</v>
      </c>
      <c r="J41" s="71">
        <f t="shared" si="5"/>
        <v>168.0000271</v>
      </c>
      <c r="K41" s="72"/>
      <c r="L41" s="72"/>
      <c r="M41" s="72"/>
      <c r="N41" s="72"/>
      <c r="O41" s="72"/>
      <c r="P41" s="72"/>
      <c r="Q41" s="72"/>
      <c r="R41" s="72"/>
      <c r="S41" s="72"/>
      <c r="T41" s="72"/>
      <c r="U41" s="72"/>
      <c r="V41" s="72"/>
      <c r="W41" s="72"/>
      <c r="X41" s="72"/>
      <c r="Y41" s="72"/>
      <c r="Z41" s="13"/>
    </row>
    <row r="42" ht="21.75" customHeight="1">
      <c r="A42" s="80" t="s">
        <v>100</v>
      </c>
      <c r="B42" s="212"/>
      <c r="C42" s="212"/>
      <c r="D42" s="212"/>
      <c r="E42" s="213"/>
      <c r="F42" s="101">
        <v>4000.0</v>
      </c>
      <c r="G42" s="214">
        <v>2.4E-4</v>
      </c>
      <c r="H42" s="105">
        <f>F42*G42</f>
        <v>0.96</v>
      </c>
      <c r="I42" s="215">
        <v>3.6E-4</v>
      </c>
      <c r="J42" s="87">
        <f t="shared" si="5"/>
        <v>1.44</v>
      </c>
      <c r="K42" s="72"/>
      <c r="L42" s="72"/>
      <c r="M42" s="72"/>
      <c r="N42" s="72"/>
      <c r="O42" s="72"/>
      <c r="P42" s="72"/>
      <c r="Q42" s="72"/>
      <c r="R42" s="72"/>
      <c r="S42" s="72"/>
      <c r="T42" s="72"/>
      <c r="U42" s="72"/>
      <c r="V42" s="72"/>
      <c r="W42" s="72"/>
      <c r="X42" s="72"/>
      <c r="Y42" s="72"/>
      <c r="Z42" s="13"/>
    </row>
    <row r="43" ht="64.5" customHeight="1">
      <c r="A43" s="116" t="s">
        <v>101</v>
      </c>
      <c r="B43" s="117"/>
      <c r="C43" s="117"/>
      <c r="D43" s="117"/>
      <c r="E43" s="118"/>
      <c r="F43" s="119"/>
      <c r="G43" s="120">
        <v>0.0</v>
      </c>
      <c r="H43" s="123"/>
      <c r="I43" s="216"/>
      <c r="J43" s="123">
        <v>210.0</v>
      </c>
      <c r="K43" s="124"/>
      <c r="L43" s="72"/>
      <c r="M43" s="72"/>
      <c r="N43" s="72"/>
      <c r="O43" s="72"/>
      <c r="P43" s="72"/>
      <c r="Q43" s="72"/>
      <c r="R43" s="72"/>
      <c r="S43" s="72"/>
      <c r="T43" s="72"/>
      <c r="U43" s="72"/>
      <c r="V43" s="72"/>
      <c r="W43" s="72"/>
      <c r="X43" s="72"/>
      <c r="Y43" s="72"/>
      <c r="Z43" s="13"/>
    </row>
    <row r="44" ht="64.5" customHeight="1">
      <c r="A44" s="80" t="s">
        <v>102</v>
      </c>
      <c r="B44" s="81"/>
      <c r="C44" s="81"/>
      <c r="D44" s="81"/>
      <c r="E44" s="82"/>
      <c r="F44" s="101"/>
      <c r="G44" s="106">
        <v>0.0</v>
      </c>
      <c r="H44" s="105"/>
      <c r="I44" s="206"/>
      <c r="J44" s="87"/>
      <c r="K44" s="72"/>
      <c r="L44" s="125"/>
      <c r="M44" s="72"/>
      <c r="N44" s="72"/>
      <c r="O44" s="72"/>
      <c r="P44" s="72"/>
      <c r="Q44" s="72"/>
      <c r="R44" s="72"/>
      <c r="S44" s="72"/>
      <c r="T44" s="72"/>
      <c r="U44" s="72"/>
      <c r="V44" s="72"/>
      <c r="W44" s="72"/>
      <c r="X44" s="72"/>
      <c r="Y44" s="72"/>
      <c r="Z44" s="13"/>
    </row>
    <row r="45" ht="33.0" customHeight="1">
      <c r="A45" s="89" t="s">
        <v>103</v>
      </c>
      <c r="B45" s="90"/>
      <c r="C45" s="90"/>
      <c r="D45" s="90"/>
      <c r="E45" s="91"/>
      <c r="F45" s="35">
        <f>(H27+J30+J31+J32)*0.9825</f>
        <v>4183.485651</v>
      </c>
      <c r="G45" s="92">
        <v>0.068</v>
      </c>
      <c r="H45" s="94">
        <f t="shared" ref="H45:H46" si="6">F45*G45</f>
        <v>284.4770243</v>
      </c>
      <c r="I45" s="217">
        <v>0.0</v>
      </c>
      <c r="J45" s="71"/>
      <c r="K45" s="72"/>
      <c r="L45" s="72"/>
      <c r="M45" s="72"/>
      <c r="N45" s="72"/>
      <c r="O45" s="72"/>
      <c r="P45" s="72"/>
      <c r="Q45" s="72"/>
      <c r="R45" s="72"/>
      <c r="S45" s="72"/>
      <c r="T45" s="72"/>
      <c r="U45" s="72"/>
      <c r="V45" s="72"/>
      <c r="W45" s="72"/>
      <c r="X45" s="72"/>
      <c r="Y45" s="72"/>
      <c r="Z45" s="13"/>
    </row>
    <row r="46" ht="33.75" customHeight="1">
      <c r="A46" s="80" t="s">
        <v>104</v>
      </c>
      <c r="B46" s="81"/>
      <c r="C46" s="81"/>
      <c r="D46" s="81"/>
      <c r="E46" s="82"/>
      <c r="F46" s="128">
        <f>(H27+J30+J31+J32)*0.9825</f>
        <v>4183.485651</v>
      </c>
      <c r="G46" s="102">
        <v>0.029</v>
      </c>
      <c r="H46" s="105">
        <f t="shared" si="6"/>
        <v>121.3210839</v>
      </c>
      <c r="I46" s="218">
        <v>0.0</v>
      </c>
      <c r="J46" s="87"/>
      <c r="K46" s="72"/>
      <c r="L46" s="125"/>
      <c r="M46" s="72"/>
      <c r="N46" s="72"/>
      <c r="O46" s="72"/>
      <c r="P46" s="72"/>
      <c r="Q46" s="72"/>
      <c r="R46" s="72"/>
      <c r="S46" s="72"/>
      <c r="T46" s="72"/>
      <c r="U46" s="72"/>
      <c r="V46" s="72"/>
      <c r="W46" s="72"/>
      <c r="X46" s="72"/>
      <c r="Y46" s="72"/>
      <c r="Z46" s="13"/>
    </row>
    <row r="47" ht="64.5" customHeight="1">
      <c r="A47" s="80" t="s">
        <v>105</v>
      </c>
      <c r="B47" s="81"/>
      <c r="C47" s="81"/>
      <c r="D47" s="81"/>
      <c r="E47" s="82"/>
      <c r="F47" s="101"/>
      <c r="G47" s="102"/>
      <c r="H47" s="105"/>
      <c r="I47" s="206"/>
      <c r="J47" s="87"/>
      <c r="K47" s="72"/>
      <c r="L47" s="125"/>
      <c r="M47" s="72"/>
      <c r="N47" s="72"/>
      <c r="O47" s="72"/>
      <c r="P47" s="72"/>
      <c r="Q47" s="72"/>
      <c r="R47" s="72"/>
      <c r="S47" s="72"/>
      <c r="T47" s="72"/>
      <c r="U47" s="72"/>
      <c r="V47" s="72"/>
      <c r="W47" s="72"/>
      <c r="X47" s="72"/>
      <c r="Y47" s="72"/>
      <c r="Z47" s="13"/>
    </row>
    <row r="48" ht="64.5" customHeight="1">
      <c r="A48" s="80" t="s">
        <v>106</v>
      </c>
      <c r="B48" s="81"/>
      <c r="C48" s="81"/>
      <c r="D48" s="81"/>
      <c r="E48" s="82"/>
      <c r="F48" s="101"/>
      <c r="G48" s="106">
        <v>0.0</v>
      </c>
      <c r="H48" s="105"/>
      <c r="I48" s="206"/>
      <c r="J48" s="132" t="s">
        <v>60</v>
      </c>
      <c r="K48" s="72"/>
      <c r="L48" s="72"/>
      <c r="M48" s="72"/>
      <c r="N48" s="72"/>
      <c r="O48" s="72"/>
      <c r="P48" s="72"/>
      <c r="Q48" s="72"/>
      <c r="R48" s="72"/>
      <c r="S48" s="72"/>
      <c r="T48" s="72"/>
      <c r="U48" s="72"/>
      <c r="V48" s="72"/>
      <c r="W48" s="72"/>
      <c r="X48" s="72"/>
      <c r="Y48" s="72"/>
      <c r="Z48" s="13"/>
    </row>
    <row r="49" ht="21.75" customHeight="1">
      <c r="A49" s="109" t="s">
        <v>61</v>
      </c>
      <c r="E49" s="66"/>
      <c r="F49" s="95"/>
      <c r="G49" s="98"/>
      <c r="H49" s="97"/>
      <c r="I49" s="207"/>
      <c r="J49" s="219">
        <f>SUM(J23:J47)</f>
        <v>1962.816207</v>
      </c>
      <c r="K49" s="72"/>
      <c r="L49" s="125"/>
      <c r="M49" s="72"/>
      <c r="N49" s="72"/>
      <c r="O49" s="72"/>
      <c r="P49" s="72"/>
      <c r="Q49" s="72"/>
      <c r="R49" s="72"/>
      <c r="S49" s="72"/>
      <c r="T49" s="72"/>
      <c r="U49" s="72"/>
      <c r="V49" s="72"/>
      <c r="W49" s="72"/>
      <c r="X49" s="72"/>
      <c r="Y49" s="72"/>
      <c r="Z49" s="13"/>
    </row>
    <row r="50" ht="21.75" customHeight="1">
      <c r="A50" s="109" t="s">
        <v>62</v>
      </c>
      <c r="E50" s="66"/>
      <c r="F50" s="95"/>
      <c r="G50" s="98"/>
      <c r="H50" s="220">
        <f>H29+H30+H31+H32+H35+H36+H37+H38+H39+H42+H45+H46+H47</f>
        <v>1001.690142</v>
      </c>
      <c r="I50" s="207"/>
      <c r="J50" s="133"/>
      <c r="K50" s="72"/>
      <c r="L50" s="125"/>
      <c r="M50" s="88"/>
      <c r="N50" s="72"/>
      <c r="O50" s="72"/>
      <c r="P50" s="72"/>
      <c r="Q50" s="72"/>
      <c r="R50" s="72"/>
      <c r="S50" s="72"/>
      <c r="T50" s="72"/>
      <c r="U50" s="72"/>
      <c r="V50" s="72"/>
      <c r="W50" s="72"/>
      <c r="X50" s="72"/>
      <c r="Y50" s="72"/>
      <c r="Z50" s="13"/>
    </row>
    <row r="51" ht="21.75" customHeight="1">
      <c r="A51" s="89" t="s">
        <v>63</v>
      </c>
      <c r="B51" s="90"/>
      <c r="C51" s="90"/>
      <c r="D51" s="90"/>
      <c r="E51" s="90"/>
      <c r="F51" s="136"/>
      <c r="G51" s="137">
        <v>0.0</v>
      </c>
      <c r="H51" s="71"/>
      <c r="I51" s="211"/>
      <c r="J51" s="76"/>
      <c r="K51" s="72"/>
      <c r="L51" s="125"/>
      <c r="M51" s="72"/>
      <c r="N51" s="72"/>
      <c r="O51" s="72"/>
      <c r="P51" s="72"/>
      <c r="Q51" s="72"/>
      <c r="R51" s="72"/>
      <c r="S51" s="72"/>
      <c r="T51" s="72"/>
      <c r="U51" s="72"/>
      <c r="V51" s="72"/>
      <c r="W51" s="72"/>
      <c r="X51" s="72"/>
      <c r="Y51" s="72"/>
      <c r="Z51" s="13"/>
    </row>
    <row r="52" ht="21.75" customHeight="1">
      <c r="A52" s="140" t="s">
        <v>107</v>
      </c>
      <c r="B52" s="141"/>
      <c r="C52" s="141"/>
      <c r="D52" s="141"/>
      <c r="E52" s="141"/>
      <c r="F52" s="142">
        <v>20.0</v>
      </c>
      <c r="G52" s="143">
        <v>5.0</v>
      </c>
      <c r="H52" s="221">
        <f>F52*G52</f>
        <v>100</v>
      </c>
      <c r="I52" s="143">
        <v>5.0</v>
      </c>
      <c r="J52" s="221">
        <f>F52*I52</f>
        <v>100</v>
      </c>
      <c r="K52" s="72"/>
      <c r="L52" s="88"/>
      <c r="M52" s="72"/>
      <c r="N52" s="72"/>
      <c r="O52" s="72"/>
      <c r="P52" s="72"/>
      <c r="Q52" s="72"/>
      <c r="R52" s="72"/>
      <c r="S52" s="72"/>
      <c r="T52" s="72"/>
      <c r="U52" s="72"/>
      <c r="V52" s="72"/>
      <c r="W52" s="72"/>
      <c r="X52" s="72"/>
      <c r="Y52" s="72"/>
      <c r="Z52" s="13"/>
    </row>
    <row r="53" ht="21.75" customHeight="1">
      <c r="A53" s="5"/>
      <c r="B53" s="5"/>
      <c r="C53" s="5"/>
      <c r="D53" s="147"/>
      <c r="E53" s="147"/>
      <c r="F53" s="147"/>
      <c r="G53" s="147"/>
      <c r="H53" s="147"/>
      <c r="I53" s="147"/>
      <c r="J53" s="147"/>
      <c r="K53" s="147"/>
      <c r="L53" s="148"/>
      <c r="M53" s="147"/>
      <c r="N53" s="147"/>
      <c r="O53" s="147"/>
      <c r="P53" s="147"/>
      <c r="Q53" s="147"/>
      <c r="R53" s="147"/>
      <c r="S53" s="147"/>
      <c r="T53" s="147"/>
      <c r="U53" s="147"/>
      <c r="V53" s="147"/>
      <c r="W53" s="147"/>
      <c r="X53" s="147"/>
      <c r="Y53" s="147"/>
      <c r="Z53" s="5"/>
    </row>
    <row r="54" ht="42.75" customHeight="1">
      <c r="A54" s="149" t="s">
        <v>65</v>
      </c>
      <c r="B54" s="150"/>
      <c r="C54" s="150"/>
      <c r="D54" s="150"/>
      <c r="E54" s="150"/>
      <c r="F54" s="150"/>
      <c r="G54" s="151"/>
      <c r="H54" s="152">
        <f>H27-H50-H52</f>
        <v>2898.310503</v>
      </c>
      <c r="I54" s="153" t="s">
        <v>66</v>
      </c>
      <c r="J54" s="154"/>
      <c r="K54" s="147"/>
      <c r="L54" s="147"/>
      <c r="M54" s="147"/>
      <c r="N54" s="147"/>
      <c r="O54" s="147"/>
      <c r="P54" s="147"/>
      <c r="Q54" s="147"/>
      <c r="R54" s="147"/>
      <c r="S54" s="147"/>
      <c r="T54" s="147"/>
      <c r="U54" s="147"/>
      <c r="V54" s="147"/>
      <c r="W54" s="147"/>
      <c r="X54" s="147"/>
      <c r="Y54" s="147"/>
      <c r="Z54" s="5"/>
    </row>
    <row r="55" ht="42.75" customHeight="1">
      <c r="A55" s="155" t="s">
        <v>67</v>
      </c>
      <c r="B55" s="117"/>
      <c r="C55" s="117"/>
      <c r="D55" s="117"/>
      <c r="E55" s="118"/>
      <c r="F55" s="222" t="s">
        <v>108</v>
      </c>
      <c r="G55" s="157" t="s">
        <v>109</v>
      </c>
      <c r="H55" s="158" t="s">
        <v>70</v>
      </c>
      <c r="I55" s="159">
        <f>H27+J49+J52</f>
        <v>6062.816853</v>
      </c>
      <c r="J55" s="160"/>
      <c r="K55" s="147"/>
      <c r="L55" s="147"/>
      <c r="M55" s="147"/>
      <c r="N55" s="147"/>
      <c r="O55" s="147"/>
      <c r="P55" s="147"/>
      <c r="Q55" s="147"/>
      <c r="R55" s="147"/>
      <c r="S55" s="147"/>
      <c r="T55" s="147"/>
      <c r="U55" s="147"/>
      <c r="V55" s="147"/>
      <c r="W55" s="147"/>
      <c r="X55" s="147"/>
      <c r="Y55" s="147"/>
      <c r="Z55" s="5"/>
    </row>
    <row r="56" ht="42.75" customHeight="1">
      <c r="A56" s="155" t="s">
        <v>71</v>
      </c>
      <c r="B56" s="117"/>
      <c r="C56" s="117"/>
      <c r="D56" s="117"/>
      <c r="E56" s="118"/>
      <c r="F56" s="223">
        <f>H27-H25-H50+H46+J32</f>
        <v>3269.631587</v>
      </c>
      <c r="G56" s="224">
        <v>0.057</v>
      </c>
      <c r="H56" s="164">
        <f>G56*F56</f>
        <v>186.3690005</v>
      </c>
      <c r="I56" s="165" t="s">
        <v>72</v>
      </c>
      <c r="J56" s="166"/>
      <c r="K56" s="124"/>
      <c r="L56" s="225"/>
      <c r="M56" s="147"/>
      <c r="N56" s="147"/>
      <c r="O56" s="147"/>
      <c r="P56" s="147"/>
      <c r="Q56" s="147"/>
      <c r="R56" s="147"/>
      <c r="S56" s="147"/>
      <c r="T56" s="147"/>
      <c r="U56" s="147"/>
      <c r="V56" s="147"/>
      <c r="W56" s="147"/>
      <c r="X56" s="147"/>
      <c r="Y56" s="147"/>
      <c r="Z56" s="5"/>
    </row>
    <row r="57" ht="42.75" customHeight="1">
      <c r="A57" s="168" t="s">
        <v>73</v>
      </c>
      <c r="B57" s="169"/>
      <c r="C57" s="169"/>
      <c r="D57" s="169"/>
      <c r="E57" s="170"/>
      <c r="F57" s="226">
        <f>H54-H56</f>
        <v>2711.941503</v>
      </c>
      <c r="G57" s="169"/>
      <c r="H57" s="172"/>
      <c r="I57" s="173">
        <f>(F45+H30)*1.7%-(H27*0.75%+H27*2.4%)</f>
        <v>-54.88076426</v>
      </c>
      <c r="J57" s="160"/>
      <c r="K57" s="147"/>
      <c r="L57" s="147"/>
      <c r="M57" s="147"/>
      <c r="N57" s="147"/>
      <c r="O57" s="147"/>
      <c r="P57" s="147"/>
      <c r="Q57" s="147"/>
      <c r="R57" s="147"/>
      <c r="S57" s="147"/>
      <c r="T57" s="147"/>
      <c r="U57" s="147"/>
      <c r="V57" s="147"/>
      <c r="W57" s="147"/>
      <c r="X57" s="147"/>
      <c r="Y57" s="147"/>
      <c r="Z57" s="5"/>
    </row>
    <row r="58" ht="42.75" customHeight="1">
      <c r="A58" s="174"/>
      <c r="B58" s="174"/>
      <c r="C58" s="174"/>
      <c r="D58" s="175"/>
      <c r="E58" s="175"/>
      <c r="F58" s="175"/>
      <c r="G58" s="175"/>
      <c r="H58" s="175"/>
      <c r="I58" s="227" t="s">
        <v>74</v>
      </c>
      <c r="J58" s="177"/>
      <c r="K58" s="147"/>
      <c r="L58" s="147"/>
      <c r="M58" s="147"/>
      <c r="N58" s="147"/>
      <c r="O58" s="147"/>
      <c r="P58" s="147"/>
      <c r="Q58" s="147"/>
      <c r="R58" s="147"/>
      <c r="S58" s="147"/>
      <c r="T58" s="147"/>
      <c r="U58" s="147"/>
      <c r="V58" s="147"/>
      <c r="W58" s="147"/>
      <c r="X58" s="147"/>
      <c r="Y58" s="147"/>
      <c r="Z58" s="5"/>
    </row>
    <row r="59" ht="42.75" customHeight="1">
      <c r="A59" s="178" t="s">
        <v>75</v>
      </c>
      <c r="B59" s="179" t="s">
        <v>76</v>
      </c>
      <c r="C59" s="179" t="s">
        <v>77</v>
      </c>
      <c r="D59" s="180" t="s">
        <v>78</v>
      </c>
      <c r="E59" s="175"/>
      <c r="F59" s="181" t="s">
        <v>79</v>
      </c>
      <c r="G59" s="91"/>
      <c r="H59" s="175"/>
      <c r="I59" s="182" t="s">
        <v>80</v>
      </c>
      <c r="J59" s="177"/>
      <c r="K59" s="124"/>
      <c r="L59" s="72"/>
      <c r="M59" s="72"/>
      <c r="N59" s="72"/>
      <c r="O59" s="72"/>
      <c r="P59" s="72"/>
      <c r="Q59" s="72"/>
      <c r="R59" s="72"/>
      <c r="S59" s="72"/>
      <c r="T59" s="72"/>
      <c r="U59" s="72"/>
      <c r="V59" s="72"/>
      <c r="W59" s="72"/>
      <c r="X59" s="72"/>
      <c r="Y59" s="72"/>
      <c r="Z59" s="13"/>
    </row>
    <row r="60" ht="42.75" customHeight="1">
      <c r="A60" s="183" t="s">
        <v>81</v>
      </c>
      <c r="B60" s="184">
        <v>0.0</v>
      </c>
      <c r="C60" s="184">
        <v>0.0</v>
      </c>
      <c r="D60" s="185">
        <f t="shared" ref="D60:D61" si="7">B60-C60</f>
        <v>0</v>
      </c>
      <c r="E60" s="175"/>
      <c r="F60" s="183" t="s">
        <v>82</v>
      </c>
      <c r="G60" s="186">
        <f>F56</f>
        <v>3269.631587</v>
      </c>
      <c r="H60" s="175"/>
      <c r="I60" s="187" t="s">
        <v>79</v>
      </c>
      <c r="J60" s="166"/>
      <c r="K60" s="72"/>
      <c r="L60" s="72"/>
      <c r="M60" s="72"/>
      <c r="N60" s="72"/>
      <c r="O60" s="72"/>
      <c r="P60" s="72"/>
      <c r="Q60" s="72"/>
      <c r="R60" s="72"/>
      <c r="S60" s="72"/>
      <c r="T60" s="72"/>
      <c r="U60" s="72"/>
      <c r="V60" s="72"/>
      <c r="W60" s="72"/>
      <c r="X60" s="72"/>
      <c r="Y60" s="72"/>
      <c r="Z60" s="13"/>
    </row>
    <row r="61" ht="42.75" customHeight="1">
      <c r="A61" s="188" t="s">
        <v>81</v>
      </c>
      <c r="B61" s="189">
        <v>2.5</v>
      </c>
      <c r="C61" s="189">
        <v>0.0</v>
      </c>
      <c r="D61" s="190">
        <f t="shared" si="7"/>
        <v>2.5</v>
      </c>
      <c r="E61" s="175"/>
      <c r="F61" s="188" t="s">
        <v>83</v>
      </c>
      <c r="G61" s="191">
        <f>G60</f>
        <v>3269.631587</v>
      </c>
      <c r="H61" s="175"/>
      <c r="I61" s="192">
        <f>F56</f>
        <v>3269.631587</v>
      </c>
      <c r="J61" s="193"/>
      <c r="K61" s="72"/>
      <c r="L61" s="72"/>
      <c r="M61" s="72"/>
      <c r="N61" s="72"/>
      <c r="O61" s="72"/>
      <c r="P61" s="72"/>
      <c r="Q61" s="72"/>
      <c r="R61" s="72"/>
      <c r="S61" s="72"/>
      <c r="T61" s="72"/>
      <c r="U61" s="72"/>
      <c r="V61" s="72"/>
      <c r="W61" s="72"/>
      <c r="X61" s="72"/>
      <c r="Y61" s="72"/>
      <c r="Z61" s="13"/>
    </row>
    <row r="62" ht="21.75" customHeight="1">
      <c r="A62" s="174"/>
      <c r="B62" s="174"/>
      <c r="C62" s="174"/>
      <c r="D62" s="174"/>
      <c r="E62" s="174"/>
      <c r="F62" s="174"/>
      <c r="G62" s="174"/>
      <c r="H62" s="175"/>
      <c r="I62" s="13"/>
      <c r="J62" s="13"/>
      <c r="K62" s="72"/>
      <c r="L62" s="72"/>
      <c r="M62" s="72"/>
      <c r="N62" s="72"/>
      <c r="O62" s="72"/>
      <c r="P62" s="72"/>
      <c r="Q62" s="72"/>
      <c r="R62" s="72"/>
      <c r="S62" s="72"/>
      <c r="T62" s="72"/>
      <c r="U62" s="72"/>
      <c r="V62" s="72"/>
      <c r="W62" s="72"/>
      <c r="X62" s="72"/>
      <c r="Y62" s="72"/>
      <c r="Z62" s="13"/>
    </row>
    <row r="63" ht="21.75" customHeight="1">
      <c r="A63" s="194" t="s">
        <v>84</v>
      </c>
      <c r="K63" s="72"/>
      <c r="L63" s="72"/>
      <c r="M63" s="72"/>
      <c r="N63" s="72"/>
      <c r="O63" s="72"/>
      <c r="P63" s="72"/>
      <c r="Q63" s="72"/>
      <c r="R63" s="72"/>
      <c r="S63" s="72"/>
      <c r="T63" s="72"/>
      <c r="U63" s="72"/>
      <c r="V63" s="72"/>
      <c r="W63" s="72"/>
      <c r="X63" s="72"/>
      <c r="Y63" s="72"/>
      <c r="Z63" s="13"/>
    </row>
    <row r="64" ht="39.75" customHeight="1">
      <c r="A64" s="195" t="s">
        <v>85</v>
      </c>
      <c r="K64" s="72"/>
      <c r="L64" s="72"/>
      <c r="M64" s="72"/>
      <c r="N64" s="72"/>
      <c r="O64" s="72"/>
      <c r="P64" s="72"/>
      <c r="Q64" s="72"/>
      <c r="R64" s="72"/>
      <c r="S64" s="72"/>
      <c r="T64" s="72"/>
      <c r="U64" s="72"/>
      <c r="V64" s="72"/>
      <c r="W64" s="72"/>
      <c r="X64" s="72"/>
      <c r="Y64" s="72"/>
      <c r="Z64" s="13"/>
    </row>
    <row r="65" ht="12.75" customHeight="1">
      <c r="A65" s="13"/>
      <c r="B65" s="13"/>
      <c r="C65" s="13"/>
      <c r="D65" s="72"/>
      <c r="E65" s="72"/>
      <c r="F65" s="72"/>
      <c r="G65" s="72"/>
      <c r="H65" s="72"/>
      <c r="I65" s="72"/>
      <c r="J65" s="72"/>
      <c r="K65" s="72"/>
      <c r="L65" s="72"/>
      <c r="M65" s="72"/>
      <c r="N65" s="72"/>
      <c r="O65" s="72"/>
      <c r="P65" s="72"/>
      <c r="Q65" s="72"/>
      <c r="R65" s="72"/>
      <c r="S65" s="72"/>
      <c r="T65" s="72"/>
      <c r="U65" s="72"/>
      <c r="V65" s="72"/>
      <c r="W65" s="72"/>
      <c r="X65" s="72"/>
      <c r="Y65" s="72"/>
      <c r="Z65" s="13"/>
    </row>
    <row r="66" ht="12.75" customHeight="1">
      <c r="A66" s="13"/>
      <c r="B66" s="13"/>
      <c r="C66" s="13"/>
      <c r="D66" s="72"/>
      <c r="E66" s="72"/>
      <c r="F66" s="72"/>
      <c r="G66" s="72"/>
      <c r="H66" s="72"/>
      <c r="I66" s="72"/>
      <c r="J66" s="72"/>
      <c r="K66" s="72"/>
      <c r="L66" s="72"/>
      <c r="M66" s="72"/>
      <c r="N66" s="72"/>
      <c r="O66" s="72"/>
      <c r="P66" s="72"/>
      <c r="Q66" s="72"/>
      <c r="R66" s="72"/>
      <c r="S66" s="72"/>
      <c r="T66" s="72"/>
      <c r="U66" s="72"/>
      <c r="V66" s="72"/>
      <c r="W66" s="72"/>
      <c r="X66" s="72"/>
      <c r="Y66" s="72"/>
      <c r="Z66" s="13"/>
    </row>
    <row r="67" ht="12.75" customHeight="1">
      <c r="A67" s="13"/>
      <c r="B67" s="13"/>
      <c r="C67" s="13"/>
      <c r="D67" s="72"/>
      <c r="E67" s="72"/>
      <c r="F67" s="72"/>
      <c r="G67" s="72"/>
      <c r="H67" s="72"/>
      <c r="I67" s="72"/>
      <c r="J67" s="72"/>
      <c r="K67" s="72"/>
      <c r="L67" s="72"/>
      <c r="M67" s="72"/>
      <c r="N67" s="72"/>
      <c r="O67" s="72"/>
      <c r="P67" s="72"/>
      <c r="Q67" s="72"/>
      <c r="R67" s="72"/>
      <c r="S67" s="72"/>
      <c r="T67" s="72"/>
      <c r="U67" s="72"/>
      <c r="V67" s="72"/>
      <c r="W67" s="72"/>
      <c r="X67" s="72"/>
      <c r="Y67" s="72"/>
      <c r="Z67" s="13"/>
    </row>
    <row r="68" ht="12.75" customHeight="1">
      <c r="A68" s="13"/>
      <c r="B68" s="13"/>
      <c r="C68" s="13"/>
      <c r="D68" s="72"/>
      <c r="E68" s="72"/>
      <c r="F68" s="72"/>
      <c r="G68" s="72"/>
      <c r="H68" s="72"/>
      <c r="I68" s="72"/>
      <c r="J68" s="72"/>
      <c r="K68" s="72"/>
      <c r="L68" s="72"/>
      <c r="M68" s="72"/>
      <c r="N68" s="72"/>
      <c r="O68" s="72"/>
      <c r="P68" s="72"/>
      <c r="Q68" s="72"/>
      <c r="R68" s="72"/>
      <c r="S68" s="72"/>
      <c r="T68" s="72"/>
      <c r="U68" s="72"/>
      <c r="V68" s="72"/>
      <c r="W68" s="72"/>
      <c r="X68" s="72"/>
      <c r="Y68" s="72"/>
      <c r="Z68" s="13"/>
    </row>
    <row r="69" ht="12.75" customHeight="1">
      <c r="A69" s="13"/>
      <c r="B69" s="13"/>
      <c r="C69" s="13"/>
      <c r="D69" s="72"/>
      <c r="E69" s="72"/>
      <c r="F69" s="72"/>
      <c r="G69" s="72"/>
      <c r="H69" s="72"/>
      <c r="I69" s="72"/>
      <c r="J69" s="72"/>
      <c r="K69" s="72"/>
      <c r="L69" s="72"/>
      <c r="M69" s="72"/>
      <c r="N69" s="72"/>
      <c r="O69" s="72"/>
      <c r="P69" s="72"/>
      <c r="Q69" s="72"/>
      <c r="R69" s="72"/>
      <c r="S69" s="72"/>
      <c r="T69" s="72"/>
      <c r="U69" s="72"/>
      <c r="V69" s="72"/>
      <c r="W69" s="72"/>
      <c r="X69" s="72"/>
      <c r="Y69" s="72"/>
      <c r="Z69" s="13"/>
    </row>
    <row r="70" ht="12.75" customHeight="1">
      <c r="A70" s="13"/>
      <c r="B70" s="13"/>
      <c r="C70" s="13"/>
      <c r="D70" s="72"/>
      <c r="E70" s="72"/>
      <c r="F70" s="72"/>
      <c r="G70" s="72"/>
      <c r="H70" s="72"/>
      <c r="I70" s="72"/>
      <c r="J70" s="72"/>
      <c r="K70" s="72"/>
      <c r="L70" s="72"/>
      <c r="M70" s="72"/>
      <c r="N70" s="72"/>
      <c r="O70" s="72"/>
      <c r="P70" s="72"/>
      <c r="Q70" s="72"/>
      <c r="R70" s="72"/>
      <c r="S70" s="72"/>
      <c r="T70" s="72"/>
      <c r="U70" s="72"/>
      <c r="V70" s="72"/>
      <c r="W70" s="72"/>
      <c r="X70" s="72"/>
      <c r="Y70" s="72"/>
      <c r="Z70" s="13"/>
    </row>
    <row r="71" ht="12.75" customHeight="1">
      <c r="A71" s="13"/>
      <c r="B71" s="13"/>
      <c r="C71" s="13"/>
      <c r="D71" s="72"/>
      <c r="E71" s="72"/>
      <c r="F71" s="72"/>
      <c r="G71" s="72"/>
      <c r="H71" s="72"/>
      <c r="I71" s="72"/>
      <c r="J71" s="72"/>
      <c r="K71" s="72"/>
      <c r="L71" s="72"/>
      <c r="M71" s="72"/>
      <c r="N71" s="72"/>
      <c r="O71" s="72"/>
      <c r="P71" s="72"/>
      <c r="Q71" s="72"/>
      <c r="R71" s="72"/>
      <c r="S71" s="72"/>
      <c r="T71" s="72"/>
      <c r="U71" s="72"/>
      <c r="V71" s="72"/>
      <c r="W71" s="72"/>
      <c r="X71" s="72"/>
      <c r="Y71" s="72"/>
      <c r="Z71" s="13"/>
    </row>
    <row r="72" ht="12.75" customHeight="1">
      <c r="A72" s="13"/>
      <c r="B72" s="13"/>
      <c r="C72" s="13"/>
      <c r="D72" s="72"/>
      <c r="E72" s="72"/>
      <c r="F72" s="72"/>
      <c r="G72" s="72"/>
      <c r="H72" s="72"/>
      <c r="I72" s="72"/>
      <c r="J72" s="72"/>
      <c r="K72" s="72"/>
      <c r="L72" s="72"/>
      <c r="M72" s="72"/>
      <c r="N72" s="72"/>
      <c r="O72" s="72"/>
      <c r="P72" s="72"/>
      <c r="Q72" s="72"/>
      <c r="R72" s="72"/>
      <c r="S72" s="72"/>
      <c r="T72" s="72"/>
      <c r="U72" s="72"/>
      <c r="V72" s="72"/>
      <c r="W72" s="72"/>
      <c r="X72" s="72"/>
      <c r="Y72" s="72"/>
      <c r="Z72" s="13"/>
    </row>
    <row r="73" ht="12.75" customHeight="1">
      <c r="A73" s="13"/>
      <c r="B73" s="13"/>
      <c r="C73" s="13"/>
      <c r="D73" s="72"/>
      <c r="E73" s="72"/>
      <c r="F73" s="72"/>
      <c r="G73" s="72"/>
      <c r="H73" s="72"/>
      <c r="I73" s="72"/>
      <c r="J73" s="72"/>
      <c r="K73" s="72"/>
      <c r="L73" s="72"/>
      <c r="M73" s="72"/>
      <c r="N73" s="72"/>
      <c r="O73" s="72"/>
      <c r="P73" s="72"/>
      <c r="Q73" s="72"/>
      <c r="R73" s="72"/>
      <c r="S73" s="72"/>
      <c r="T73" s="72"/>
      <c r="U73" s="72"/>
      <c r="V73" s="72"/>
      <c r="W73" s="72"/>
      <c r="X73" s="72"/>
      <c r="Y73" s="72"/>
      <c r="Z73" s="13"/>
    </row>
    <row r="74" ht="12.75" customHeight="1">
      <c r="A74" s="5"/>
      <c r="B74" s="5"/>
      <c r="C74" s="5"/>
      <c r="D74" s="147"/>
      <c r="E74" s="147"/>
      <c r="F74" s="147"/>
      <c r="G74" s="147"/>
      <c r="H74" s="147"/>
      <c r="I74" s="147"/>
      <c r="J74" s="147"/>
      <c r="K74" s="147"/>
      <c r="L74" s="147"/>
      <c r="M74" s="147"/>
      <c r="N74" s="147"/>
      <c r="O74" s="147"/>
      <c r="P74" s="147"/>
      <c r="Q74" s="147"/>
      <c r="R74" s="147"/>
      <c r="S74" s="147"/>
      <c r="T74" s="147"/>
      <c r="U74" s="147"/>
      <c r="V74" s="147"/>
      <c r="W74" s="147"/>
      <c r="X74" s="147"/>
      <c r="Y74" s="147"/>
      <c r="Z74" s="5"/>
    </row>
    <row r="75" ht="12.75" customHeight="1">
      <c r="A75" s="5"/>
      <c r="B75" s="5"/>
      <c r="C75" s="5"/>
      <c r="D75" s="147"/>
      <c r="E75" s="147"/>
      <c r="F75" s="147"/>
      <c r="G75" s="147"/>
      <c r="H75" s="147"/>
      <c r="I75" s="147"/>
      <c r="J75" s="147"/>
      <c r="K75" s="147"/>
      <c r="L75" s="147"/>
      <c r="M75" s="147"/>
      <c r="N75" s="147"/>
      <c r="O75" s="147"/>
      <c r="P75" s="147"/>
      <c r="Q75" s="147"/>
      <c r="R75" s="147"/>
      <c r="S75" s="147"/>
      <c r="T75" s="147"/>
      <c r="U75" s="147"/>
      <c r="V75" s="147"/>
      <c r="W75" s="147"/>
      <c r="X75" s="147"/>
      <c r="Y75" s="147"/>
      <c r="Z75" s="5"/>
    </row>
    <row r="76" ht="12.75" customHeight="1">
      <c r="A76" s="5"/>
      <c r="B76" s="5"/>
      <c r="C76" s="5"/>
      <c r="D76" s="147"/>
      <c r="E76" s="147"/>
      <c r="F76" s="147"/>
      <c r="G76" s="147"/>
      <c r="H76" s="147"/>
      <c r="I76" s="147"/>
      <c r="J76" s="147"/>
      <c r="K76" s="147"/>
      <c r="L76" s="147"/>
      <c r="M76" s="147"/>
      <c r="N76" s="147"/>
      <c r="O76" s="147"/>
      <c r="P76" s="147"/>
      <c r="Q76" s="147"/>
      <c r="R76" s="147"/>
      <c r="S76" s="147"/>
      <c r="T76" s="147"/>
      <c r="U76" s="147"/>
      <c r="V76" s="147"/>
      <c r="W76" s="147"/>
      <c r="X76" s="147"/>
      <c r="Y76" s="147"/>
      <c r="Z76" s="5"/>
    </row>
    <row r="77" ht="12.75" customHeight="1">
      <c r="A77" s="5"/>
      <c r="B77" s="5"/>
      <c r="C77" s="5"/>
      <c r="D77" s="147"/>
      <c r="E77" s="147"/>
      <c r="F77" s="147"/>
      <c r="G77" s="147"/>
      <c r="H77" s="147"/>
      <c r="I77" s="147"/>
      <c r="J77" s="147"/>
      <c r="K77" s="147"/>
      <c r="L77" s="147"/>
      <c r="M77" s="147"/>
      <c r="N77" s="147"/>
      <c r="O77" s="147"/>
      <c r="P77" s="147"/>
      <c r="Q77" s="147"/>
      <c r="R77" s="147"/>
      <c r="S77" s="147"/>
      <c r="T77" s="147"/>
      <c r="U77" s="147"/>
      <c r="V77" s="147"/>
      <c r="W77" s="147"/>
      <c r="X77" s="147"/>
      <c r="Y77" s="147"/>
      <c r="Z77" s="5"/>
    </row>
    <row r="78" ht="12.75" customHeight="1">
      <c r="A78" s="5"/>
      <c r="B78" s="5"/>
      <c r="C78" s="5"/>
      <c r="D78" s="147"/>
      <c r="E78" s="147"/>
      <c r="F78" s="147"/>
      <c r="G78" s="147"/>
      <c r="H78" s="147"/>
      <c r="I78" s="147"/>
      <c r="J78" s="147"/>
      <c r="K78" s="147"/>
      <c r="L78" s="147"/>
      <c r="M78" s="147"/>
      <c r="N78" s="147"/>
      <c r="O78" s="147"/>
      <c r="P78" s="147"/>
      <c r="Q78" s="147"/>
      <c r="R78" s="147"/>
      <c r="S78" s="147"/>
      <c r="T78" s="147"/>
      <c r="U78" s="147"/>
      <c r="V78" s="147"/>
      <c r="W78" s="147"/>
      <c r="X78" s="147"/>
      <c r="Y78" s="147"/>
      <c r="Z78" s="5"/>
    </row>
    <row r="79" ht="12.75" customHeight="1">
      <c r="A79" s="5"/>
      <c r="B79" s="5"/>
      <c r="C79" s="5"/>
      <c r="D79" s="147"/>
      <c r="E79" s="147"/>
      <c r="F79" s="147"/>
      <c r="G79" s="147"/>
      <c r="H79" s="147"/>
      <c r="I79" s="147"/>
      <c r="J79" s="147"/>
      <c r="K79" s="147"/>
      <c r="L79" s="147"/>
      <c r="M79" s="147"/>
      <c r="N79" s="147"/>
      <c r="O79" s="147"/>
      <c r="P79" s="147"/>
      <c r="Q79" s="147"/>
      <c r="R79" s="147"/>
      <c r="S79" s="147"/>
      <c r="T79" s="147"/>
      <c r="U79" s="147"/>
      <c r="V79" s="147"/>
      <c r="W79" s="147"/>
      <c r="X79" s="147"/>
      <c r="Y79" s="147"/>
      <c r="Z79" s="5"/>
    </row>
    <row r="80" ht="12.75" customHeight="1">
      <c r="A80" s="5"/>
      <c r="B80" s="5"/>
      <c r="C80" s="5"/>
      <c r="D80" s="147"/>
      <c r="E80" s="147"/>
      <c r="F80" s="147"/>
      <c r="G80" s="147"/>
      <c r="H80" s="147"/>
      <c r="I80" s="147"/>
      <c r="J80" s="147"/>
      <c r="K80" s="147"/>
      <c r="L80" s="147"/>
      <c r="M80" s="147"/>
      <c r="N80" s="147"/>
      <c r="O80" s="147"/>
      <c r="P80" s="147"/>
      <c r="Q80" s="147"/>
      <c r="R80" s="147"/>
      <c r="S80" s="147"/>
      <c r="T80" s="147"/>
      <c r="U80" s="147"/>
      <c r="V80" s="147"/>
      <c r="W80" s="147"/>
      <c r="X80" s="147"/>
      <c r="Y80" s="147"/>
      <c r="Z80" s="5"/>
    </row>
    <row r="81" ht="12.75" customHeight="1">
      <c r="A81" s="5"/>
      <c r="B81" s="5"/>
      <c r="C81" s="5"/>
      <c r="D81" s="147"/>
      <c r="E81" s="147"/>
      <c r="F81" s="147"/>
      <c r="G81" s="147"/>
      <c r="H81" s="147"/>
      <c r="I81" s="147"/>
      <c r="J81" s="147"/>
      <c r="K81" s="147"/>
      <c r="L81" s="147"/>
      <c r="M81" s="147"/>
      <c r="N81" s="147"/>
      <c r="O81" s="147"/>
      <c r="P81" s="147"/>
      <c r="Q81" s="147"/>
      <c r="R81" s="147"/>
      <c r="S81" s="147"/>
      <c r="T81" s="147"/>
      <c r="U81" s="147"/>
      <c r="V81" s="147"/>
      <c r="W81" s="147"/>
      <c r="X81" s="147"/>
      <c r="Y81" s="147"/>
      <c r="Z81" s="5"/>
    </row>
    <row r="82" ht="12.75" customHeight="1">
      <c r="A82" s="5"/>
      <c r="B82" s="5"/>
      <c r="C82" s="5"/>
      <c r="D82" s="147"/>
      <c r="E82" s="147"/>
      <c r="F82" s="147"/>
      <c r="G82" s="147"/>
      <c r="H82" s="147"/>
      <c r="I82" s="147"/>
      <c r="J82" s="147"/>
      <c r="K82" s="147"/>
      <c r="L82" s="147"/>
      <c r="M82" s="147"/>
      <c r="N82" s="147"/>
      <c r="O82" s="147"/>
      <c r="P82" s="147"/>
      <c r="Q82" s="147"/>
      <c r="R82" s="147"/>
      <c r="S82" s="147"/>
      <c r="T82" s="147"/>
      <c r="U82" s="147"/>
      <c r="V82" s="147"/>
      <c r="W82" s="147"/>
      <c r="X82" s="147"/>
      <c r="Y82" s="147"/>
      <c r="Z82" s="5"/>
    </row>
    <row r="83" ht="12.75" customHeight="1">
      <c r="A83" s="5"/>
      <c r="B83" s="5"/>
      <c r="C83" s="5"/>
      <c r="D83" s="147"/>
      <c r="E83" s="147"/>
      <c r="F83" s="147"/>
      <c r="G83" s="147"/>
      <c r="H83" s="147"/>
      <c r="I83" s="147"/>
      <c r="J83" s="147"/>
      <c r="K83" s="147"/>
      <c r="L83" s="147"/>
      <c r="M83" s="147"/>
      <c r="N83" s="147"/>
      <c r="O83" s="147"/>
      <c r="P83" s="147"/>
      <c r="Q83" s="147"/>
      <c r="R83" s="147"/>
      <c r="S83" s="147"/>
      <c r="T83" s="147"/>
      <c r="U83" s="147"/>
      <c r="V83" s="147"/>
      <c r="W83" s="147"/>
      <c r="X83" s="147"/>
      <c r="Y83" s="147"/>
      <c r="Z83" s="5"/>
    </row>
    <row r="84" ht="12.75" customHeight="1">
      <c r="A84" s="5"/>
      <c r="B84" s="5"/>
      <c r="C84" s="5"/>
      <c r="D84" s="147"/>
      <c r="E84" s="147"/>
      <c r="F84" s="147"/>
      <c r="G84" s="147"/>
      <c r="H84" s="147"/>
      <c r="I84" s="147"/>
      <c r="J84" s="147"/>
      <c r="K84" s="147"/>
      <c r="L84" s="147"/>
      <c r="M84" s="147"/>
      <c r="N84" s="147"/>
      <c r="O84" s="147"/>
      <c r="P84" s="147"/>
      <c r="Q84" s="147"/>
      <c r="R84" s="147"/>
      <c r="S84" s="147"/>
      <c r="T84" s="147"/>
      <c r="U84" s="147"/>
      <c r="V84" s="147"/>
      <c r="W84" s="147"/>
      <c r="X84" s="147"/>
      <c r="Y84" s="147"/>
      <c r="Z84" s="5"/>
    </row>
    <row r="85" ht="12.75" customHeight="1">
      <c r="A85" s="5"/>
      <c r="B85" s="5"/>
      <c r="C85" s="5"/>
      <c r="D85" s="147"/>
      <c r="E85" s="147"/>
      <c r="F85" s="147"/>
      <c r="G85" s="147"/>
      <c r="H85" s="147"/>
      <c r="I85" s="147"/>
      <c r="J85" s="147"/>
      <c r="K85" s="147"/>
      <c r="L85" s="147"/>
      <c r="M85" s="147"/>
      <c r="N85" s="147"/>
      <c r="O85" s="147"/>
      <c r="P85" s="147"/>
      <c r="Q85" s="147"/>
      <c r="R85" s="147"/>
      <c r="S85" s="147"/>
      <c r="T85" s="147"/>
      <c r="U85" s="147"/>
      <c r="V85" s="147"/>
      <c r="W85" s="147"/>
      <c r="X85" s="147"/>
      <c r="Y85" s="147"/>
      <c r="Z85" s="5"/>
    </row>
    <row r="86" ht="12.75" customHeight="1">
      <c r="A86" s="5"/>
      <c r="B86" s="5"/>
      <c r="C86" s="5"/>
      <c r="D86" s="147"/>
      <c r="E86" s="147"/>
      <c r="F86" s="147"/>
      <c r="G86" s="147"/>
      <c r="H86" s="147"/>
      <c r="I86" s="147"/>
      <c r="J86" s="147"/>
      <c r="K86" s="147"/>
      <c r="L86" s="147"/>
      <c r="M86" s="147"/>
      <c r="N86" s="147"/>
      <c r="O86" s="147"/>
      <c r="P86" s="147"/>
      <c r="Q86" s="147"/>
      <c r="R86" s="147"/>
      <c r="S86" s="147"/>
      <c r="T86" s="147"/>
      <c r="U86" s="147"/>
      <c r="V86" s="147"/>
      <c r="W86" s="147"/>
      <c r="X86" s="147"/>
      <c r="Y86" s="147"/>
      <c r="Z86" s="5"/>
    </row>
    <row r="87" ht="12.75" customHeight="1">
      <c r="A87" s="5"/>
      <c r="B87" s="5"/>
      <c r="C87" s="5"/>
      <c r="D87" s="147"/>
      <c r="E87" s="147"/>
      <c r="F87" s="147"/>
      <c r="G87" s="147"/>
      <c r="H87" s="147"/>
      <c r="I87" s="147"/>
      <c r="J87" s="147"/>
      <c r="K87" s="147"/>
      <c r="L87" s="147"/>
      <c r="M87" s="147"/>
      <c r="N87" s="147"/>
      <c r="O87" s="147"/>
      <c r="P87" s="147"/>
      <c r="Q87" s="147"/>
      <c r="R87" s="147"/>
      <c r="S87" s="147"/>
      <c r="T87" s="147"/>
      <c r="U87" s="147"/>
      <c r="V87" s="147"/>
      <c r="W87" s="147"/>
      <c r="X87" s="147"/>
      <c r="Y87" s="147"/>
      <c r="Z87" s="5"/>
    </row>
    <row r="88" ht="12.75" customHeight="1">
      <c r="A88" s="5"/>
      <c r="B88" s="5"/>
      <c r="C88" s="5"/>
      <c r="D88" s="147"/>
      <c r="E88" s="147"/>
      <c r="F88" s="147"/>
      <c r="G88" s="147"/>
      <c r="H88" s="147"/>
      <c r="I88" s="147"/>
      <c r="J88" s="147"/>
      <c r="K88" s="147"/>
      <c r="L88" s="147"/>
      <c r="M88" s="147"/>
      <c r="N88" s="147"/>
      <c r="O88" s="147"/>
      <c r="P88" s="147"/>
      <c r="Q88" s="147"/>
      <c r="R88" s="147"/>
      <c r="S88" s="147"/>
      <c r="T88" s="147"/>
      <c r="U88" s="147"/>
      <c r="V88" s="147"/>
      <c r="W88" s="147"/>
      <c r="X88" s="147"/>
      <c r="Y88" s="147"/>
      <c r="Z88" s="5"/>
    </row>
    <row r="89" ht="12.75" customHeight="1">
      <c r="A89" s="5"/>
      <c r="B89" s="5"/>
      <c r="C89" s="5"/>
      <c r="D89" s="147"/>
      <c r="E89" s="147"/>
      <c r="F89" s="147"/>
      <c r="G89" s="147"/>
      <c r="H89" s="147"/>
      <c r="I89" s="147"/>
      <c r="J89" s="147"/>
      <c r="K89" s="147"/>
      <c r="L89" s="147"/>
      <c r="M89" s="147"/>
      <c r="N89" s="147"/>
      <c r="O89" s="147"/>
      <c r="P89" s="147"/>
      <c r="Q89" s="147"/>
      <c r="R89" s="147"/>
      <c r="S89" s="147"/>
      <c r="T89" s="147"/>
      <c r="U89" s="147"/>
      <c r="V89" s="147"/>
      <c r="W89" s="147"/>
      <c r="X89" s="147"/>
      <c r="Y89" s="147"/>
      <c r="Z89" s="5"/>
    </row>
    <row r="90" ht="12.75" customHeight="1">
      <c r="A90" s="5"/>
      <c r="B90" s="5"/>
      <c r="C90" s="5"/>
      <c r="D90" s="147"/>
      <c r="E90" s="147"/>
      <c r="F90" s="147"/>
      <c r="G90" s="147"/>
      <c r="H90" s="147"/>
      <c r="I90" s="147"/>
      <c r="J90" s="147"/>
      <c r="K90" s="147"/>
      <c r="L90" s="147"/>
      <c r="M90" s="147"/>
      <c r="N90" s="147"/>
      <c r="O90" s="147"/>
      <c r="P90" s="147"/>
      <c r="Q90" s="147"/>
      <c r="R90" s="147"/>
      <c r="S90" s="147"/>
      <c r="T90" s="147"/>
      <c r="U90" s="147"/>
      <c r="V90" s="147"/>
      <c r="W90" s="147"/>
      <c r="X90" s="147"/>
      <c r="Y90" s="147"/>
      <c r="Z90" s="5"/>
    </row>
    <row r="91" ht="12.75" customHeight="1">
      <c r="A91" s="5"/>
      <c r="B91" s="5"/>
      <c r="C91" s="5"/>
      <c r="D91" s="147"/>
      <c r="E91" s="147"/>
      <c r="F91" s="147"/>
      <c r="G91" s="147"/>
      <c r="H91" s="147"/>
      <c r="I91" s="147"/>
      <c r="J91" s="147"/>
      <c r="K91" s="147"/>
      <c r="L91" s="147"/>
      <c r="M91" s="147"/>
      <c r="N91" s="147"/>
      <c r="O91" s="147"/>
      <c r="P91" s="147"/>
      <c r="Q91" s="147"/>
      <c r="R91" s="147"/>
      <c r="S91" s="147"/>
      <c r="T91" s="147"/>
      <c r="U91" s="147"/>
      <c r="V91" s="147"/>
      <c r="W91" s="147"/>
      <c r="X91" s="147"/>
      <c r="Y91" s="147"/>
      <c r="Z91" s="5"/>
    </row>
    <row r="92" ht="12.75" customHeight="1">
      <c r="A92" s="5"/>
      <c r="B92" s="5"/>
      <c r="C92" s="5"/>
      <c r="D92" s="147"/>
      <c r="E92" s="147"/>
      <c r="F92" s="147"/>
      <c r="G92" s="147"/>
      <c r="H92" s="147"/>
      <c r="I92" s="147"/>
      <c r="J92" s="147"/>
      <c r="K92" s="147"/>
      <c r="L92" s="147"/>
      <c r="M92" s="147"/>
      <c r="N92" s="147"/>
      <c r="O92" s="147"/>
      <c r="P92" s="147"/>
      <c r="Q92" s="147"/>
      <c r="R92" s="147"/>
      <c r="S92" s="147"/>
      <c r="T92" s="147"/>
      <c r="U92" s="147"/>
      <c r="V92" s="147"/>
      <c r="W92" s="147"/>
      <c r="X92" s="147"/>
      <c r="Y92" s="147"/>
      <c r="Z92" s="5"/>
    </row>
    <row r="93" ht="12.75" customHeight="1">
      <c r="A93" s="5"/>
      <c r="B93" s="5"/>
      <c r="C93" s="5"/>
      <c r="D93" s="147"/>
      <c r="E93" s="147"/>
      <c r="F93" s="147"/>
      <c r="G93" s="147"/>
      <c r="H93" s="147"/>
      <c r="I93" s="147"/>
      <c r="J93" s="147"/>
      <c r="K93" s="147"/>
      <c r="L93" s="147"/>
      <c r="M93" s="147"/>
      <c r="N93" s="147"/>
      <c r="O93" s="147"/>
      <c r="P93" s="147"/>
      <c r="Q93" s="147"/>
      <c r="R93" s="147"/>
      <c r="S93" s="147"/>
      <c r="T93" s="147"/>
      <c r="U93" s="147"/>
      <c r="V93" s="147"/>
      <c r="W93" s="147"/>
      <c r="X93" s="147"/>
      <c r="Y93" s="147"/>
      <c r="Z93" s="5"/>
    </row>
    <row r="94" ht="12.75" customHeight="1">
      <c r="A94" s="5"/>
      <c r="B94" s="5"/>
      <c r="C94" s="5"/>
      <c r="D94" s="147"/>
      <c r="E94" s="147"/>
      <c r="F94" s="147"/>
      <c r="G94" s="147"/>
      <c r="H94" s="147"/>
      <c r="I94" s="147"/>
      <c r="J94" s="147"/>
      <c r="K94" s="147"/>
      <c r="L94" s="147"/>
      <c r="M94" s="147"/>
      <c r="N94" s="147"/>
      <c r="O94" s="147"/>
      <c r="P94" s="147"/>
      <c r="Q94" s="147"/>
      <c r="R94" s="147"/>
      <c r="S94" s="147"/>
      <c r="T94" s="147"/>
      <c r="U94" s="147"/>
      <c r="V94" s="147"/>
      <c r="W94" s="147"/>
      <c r="X94" s="147"/>
      <c r="Y94" s="147"/>
      <c r="Z94" s="5"/>
    </row>
    <row r="95" ht="12.75" customHeight="1">
      <c r="A95" s="5"/>
      <c r="B95" s="5"/>
      <c r="C95" s="5"/>
      <c r="D95" s="147"/>
      <c r="E95" s="147"/>
      <c r="F95" s="147"/>
      <c r="G95" s="147"/>
      <c r="H95" s="147"/>
      <c r="I95" s="147"/>
      <c r="J95" s="147"/>
      <c r="K95" s="147"/>
      <c r="L95" s="147"/>
      <c r="M95" s="147"/>
      <c r="N95" s="147"/>
      <c r="O95" s="147"/>
      <c r="P95" s="147"/>
      <c r="Q95" s="147"/>
      <c r="R95" s="147"/>
      <c r="S95" s="147"/>
      <c r="T95" s="147"/>
      <c r="U95" s="147"/>
      <c r="V95" s="147"/>
      <c r="W95" s="147"/>
      <c r="X95" s="147"/>
      <c r="Y95" s="147"/>
      <c r="Z95" s="5"/>
    </row>
    <row r="96" ht="12.75" customHeight="1">
      <c r="A96" s="5"/>
      <c r="B96" s="5"/>
      <c r="C96" s="5"/>
      <c r="D96" s="147"/>
      <c r="E96" s="147"/>
      <c r="F96" s="147"/>
      <c r="G96" s="147"/>
      <c r="H96" s="147"/>
      <c r="I96" s="147"/>
      <c r="J96" s="147"/>
      <c r="K96" s="147"/>
      <c r="L96" s="147"/>
      <c r="M96" s="147"/>
      <c r="N96" s="147"/>
      <c r="O96" s="147"/>
      <c r="P96" s="147"/>
      <c r="Q96" s="147"/>
      <c r="R96" s="147"/>
      <c r="S96" s="147"/>
      <c r="T96" s="147"/>
      <c r="U96" s="147"/>
      <c r="V96" s="147"/>
      <c r="W96" s="147"/>
      <c r="X96" s="147"/>
      <c r="Y96" s="147"/>
      <c r="Z96" s="5"/>
    </row>
    <row r="97" ht="12.75" customHeight="1">
      <c r="A97" s="5"/>
      <c r="B97" s="5"/>
      <c r="C97" s="5"/>
      <c r="D97" s="147"/>
      <c r="E97" s="147"/>
      <c r="F97" s="147"/>
      <c r="G97" s="147"/>
      <c r="H97" s="147"/>
      <c r="I97" s="147"/>
      <c r="J97" s="147"/>
      <c r="K97" s="147"/>
      <c r="L97" s="147"/>
      <c r="M97" s="147"/>
      <c r="N97" s="147"/>
      <c r="O97" s="147"/>
      <c r="P97" s="147"/>
      <c r="Q97" s="147"/>
      <c r="R97" s="147"/>
      <c r="S97" s="147"/>
      <c r="T97" s="147"/>
      <c r="U97" s="147"/>
      <c r="V97" s="147"/>
      <c r="W97" s="147"/>
      <c r="X97" s="147"/>
      <c r="Y97" s="147"/>
      <c r="Z97" s="5"/>
    </row>
    <row r="98" ht="12.75" customHeight="1">
      <c r="A98" s="5"/>
      <c r="B98" s="5"/>
      <c r="C98" s="5"/>
      <c r="D98" s="147"/>
      <c r="E98" s="147"/>
      <c r="F98" s="147"/>
      <c r="G98" s="147"/>
      <c r="H98" s="147"/>
      <c r="I98" s="147"/>
      <c r="J98" s="147"/>
      <c r="K98" s="147"/>
      <c r="L98" s="147"/>
      <c r="M98" s="147"/>
      <c r="N98" s="147"/>
      <c r="O98" s="147"/>
      <c r="P98" s="147"/>
      <c r="Q98" s="147"/>
      <c r="R98" s="147"/>
      <c r="S98" s="147"/>
      <c r="T98" s="147"/>
      <c r="U98" s="147"/>
      <c r="V98" s="147"/>
      <c r="W98" s="147"/>
      <c r="X98" s="147"/>
      <c r="Y98" s="147"/>
      <c r="Z98" s="5"/>
    </row>
    <row r="99" ht="12.75" customHeight="1">
      <c r="A99" s="5"/>
      <c r="B99" s="5"/>
      <c r="C99" s="5"/>
      <c r="D99" s="147"/>
      <c r="E99" s="147"/>
      <c r="F99" s="147"/>
      <c r="G99" s="147"/>
      <c r="H99" s="147"/>
      <c r="I99" s="147"/>
      <c r="J99" s="147"/>
      <c r="K99" s="147"/>
      <c r="L99" s="147"/>
      <c r="M99" s="147"/>
      <c r="N99" s="147"/>
      <c r="O99" s="147"/>
      <c r="P99" s="147"/>
      <c r="Q99" s="147"/>
      <c r="R99" s="147"/>
      <c r="S99" s="147"/>
      <c r="T99" s="147"/>
      <c r="U99" s="147"/>
      <c r="V99" s="147"/>
      <c r="W99" s="147"/>
      <c r="X99" s="147"/>
      <c r="Y99" s="147"/>
      <c r="Z99" s="5"/>
    </row>
    <row r="100" ht="12.75" customHeight="1">
      <c r="A100" s="5"/>
      <c r="B100" s="5"/>
      <c r="C100" s="5"/>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5"/>
    </row>
    <row r="101" ht="12.75" customHeight="1">
      <c r="A101" s="5"/>
      <c r="B101" s="5"/>
      <c r="C101" s="5"/>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5"/>
    </row>
    <row r="102" ht="12.75" customHeight="1">
      <c r="A102" s="5"/>
      <c r="B102" s="5"/>
      <c r="C102" s="5"/>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5"/>
    </row>
    <row r="103" ht="12.75" customHeight="1">
      <c r="A103" s="5"/>
      <c r="B103" s="5"/>
      <c r="C103" s="5"/>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5"/>
    </row>
    <row r="104" ht="12.75" customHeight="1">
      <c r="A104" s="5"/>
      <c r="B104" s="5"/>
      <c r="C104" s="5"/>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5"/>
    </row>
    <row r="105" ht="12.75" customHeight="1">
      <c r="A105" s="5"/>
      <c r="B105" s="5"/>
      <c r="C105" s="5"/>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5"/>
    </row>
    <row r="106" ht="12.75" customHeight="1">
      <c r="A106" s="5"/>
      <c r="B106" s="5"/>
      <c r="C106" s="5"/>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5"/>
    </row>
    <row r="107" ht="12.75" customHeight="1">
      <c r="A107" s="5"/>
      <c r="B107" s="5"/>
      <c r="C107" s="5"/>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5"/>
    </row>
    <row r="108" ht="12.75" customHeight="1">
      <c r="A108" s="5"/>
      <c r="B108" s="5"/>
      <c r="C108" s="5"/>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5"/>
    </row>
    <row r="109" ht="12.75" customHeight="1">
      <c r="A109" s="5"/>
      <c r="B109" s="5"/>
      <c r="C109" s="5"/>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5"/>
    </row>
    <row r="110" ht="12.75" customHeight="1">
      <c r="A110" s="5"/>
      <c r="B110" s="5"/>
      <c r="C110" s="5"/>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5"/>
    </row>
    <row r="111" ht="12.75" customHeight="1">
      <c r="A111" s="5"/>
      <c r="B111" s="5"/>
      <c r="C111" s="5"/>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5"/>
    </row>
    <row r="112" ht="12.75" customHeight="1">
      <c r="A112" s="5"/>
      <c r="B112" s="5"/>
      <c r="C112" s="5"/>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5"/>
    </row>
    <row r="113" ht="12.75" customHeight="1">
      <c r="A113" s="5"/>
      <c r="B113" s="5"/>
      <c r="C113" s="5"/>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5"/>
    </row>
    <row r="114" ht="12.75" customHeight="1">
      <c r="A114" s="5"/>
      <c r="B114" s="5"/>
      <c r="C114" s="5"/>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5"/>
    </row>
    <row r="115" ht="12.75" customHeight="1">
      <c r="A115" s="5"/>
      <c r="B115" s="5"/>
      <c r="C115" s="5"/>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5"/>
    </row>
    <row r="116" ht="12.75" customHeight="1">
      <c r="A116" s="5"/>
      <c r="B116" s="5"/>
      <c r="C116" s="5"/>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5"/>
    </row>
    <row r="117" ht="12.75" customHeight="1">
      <c r="A117" s="5"/>
      <c r="B117" s="5"/>
      <c r="C117" s="5"/>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5"/>
    </row>
    <row r="118" ht="12.75" customHeight="1">
      <c r="A118" s="5"/>
      <c r="B118" s="5"/>
      <c r="C118" s="5"/>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5"/>
    </row>
    <row r="119" ht="12.75" customHeight="1">
      <c r="A119" s="5"/>
      <c r="B119" s="5"/>
      <c r="C119" s="5"/>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5"/>
    </row>
    <row r="120" ht="12.75" customHeight="1">
      <c r="A120" s="5"/>
      <c r="B120" s="5"/>
      <c r="C120" s="5"/>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5"/>
    </row>
    <row r="121" ht="12.75" customHeight="1">
      <c r="A121" s="5"/>
      <c r="B121" s="5"/>
      <c r="C121" s="5"/>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5"/>
    </row>
    <row r="122" ht="12.75" customHeight="1">
      <c r="A122" s="5"/>
      <c r="B122" s="5"/>
      <c r="C122" s="5"/>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5"/>
    </row>
    <row r="123" ht="12.75" customHeight="1">
      <c r="A123" s="5"/>
      <c r="B123" s="5"/>
      <c r="C123" s="5"/>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5"/>
    </row>
    <row r="124" ht="12.75" customHeight="1">
      <c r="A124" s="5"/>
      <c r="B124" s="5"/>
      <c r="C124" s="5"/>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5"/>
    </row>
    <row r="125" ht="12.75" customHeight="1">
      <c r="A125" s="5"/>
      <c r="B125" s="5"/>
      <c r="C125" s="5"/>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5"/>
    </row>
    <row r="126" ht="12.75" customHeight="1">
      <c r="A126" s="5"/>
      <c r="B126" s="5"/>
      <c r="C126" s="5"/>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5"/>
    </row>
    <row r="127" ht="12.75" customHeight="1">
      <c r="A127" s="5"/>
      <c r="B127" s="5"/>
      <c r="C127" s="5"/>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5"/>
    </row>
    <row r="128" ht="12.75" customHeight="1">
      <c r="A128" s="5"/>
      <c r="B128" s="5"/>
      <c r="C128" s="5"/>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5"/>
    </row>
    <row r="129" ht="12.75" customHeight="1">
      <c r="A129" s="5"/>
      <c r="B129" s="5"/>
      <c r="C129" s="5"/>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5"/>
    </row>
    <row r="130" ht="12.75" customHeight="1">
      <c r="A130" s="5"/>
      <c r="B130" s="5"/>
      <c r="C130" s="5"/>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5"/>
    </row>
    <row r="131" ht="12.75" customHeight="1">
      <c r="A131" s="5"/>
      <c r="B131" s="5"/>
      <c r="C131" s="5"/>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5"/>
    </row>
    <row r="132" ht="12.75" customHeight="1">
      <c r="A132" s="5"/>
      <c r="B132" s="5"/>
      <c r="C132" s="5"/>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5"/>
    </row>
    <row r="133" ht="12.75" customHeight="1">
      <c r="A133" s="5"/>
      <c r="B133" s="5"/>
      <c r="C133" s="5"/>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5"/>
    </row>
    <row r="134" ht="12.75" customHeight="1">
      <c r="A134" s="5"/>
      <c r="B134" s="5"/>
      <c r="C134" s="5"/>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5"/>
    </row>
    <row r="135" ht="12.75" customHeight="1">
      <c r="A135" s="5"/>
      <c r="B135" s="5"/>
      <c r="C135" s="5"/>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5"/>
    </row>
    <row r="136" ht="12.75" customHeight="1">
      <c r="A136" s="5"/>
      <c r="B136" s="5"/>
      <c r="C136" s="5"/>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5"/>
    </row>
    <row r="137" ht="12.75" customHeight="1">
      <c r="A137" s="5"/>
      <c r="B137" s="5"/>
      <c r="C137" s="5"/>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5"/>
    </row>
    <row r="138" ht="12.75" customHeight="1">
      <c r="A138" s="5"/>
      <c r="B138" s="5"/>
      <c r="C138" s="5"/>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5"/>
    </row>
    <row r="139" ht="12.75" customHeight="1">
      <c r="A139" s="5"/>
      <c r="B139" s="5"/>
      <c r="C139" s="5"/>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5"/>
    </row>
    <row r="140" ht="12.75" customHeight="1">
      <c r="A140" s="5"/>
      <c r="B140" s="5"/>
      <c r="C140" s="5"/>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5"/>
    </row>
    <row r="141" ht="12.75" customHeight="1">
      <c r="A141" s="5"/>
      <c r="B141" s="5"/>
      <c r="C141" s="5"/>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5"/>
    </row>
    <row r="142" ht="12.75" customHeight="1">
      <c r="A142" s="5"/>
      <c r="B142" s="5"/>
      <c r="C142" s="5"/>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5"/>
    </row>
    <row r="143" ht="12.75" customHeight="1">
      <c r="A143" s="5"/>
      <c r="B143" s="5"/>
      <c r="C143" s="5"/>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5"/>
    </row>
    <row r="144" ht="12.75" customHeight="1">
      <c r="A144" s="5"/>
      <c r="B144" s="5"/>
      <c r="C144" s="5"/>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5"/>
    </row>
    <row r="145" ht="12.75" customHeight="1">
      <c r="A145" s="5"/>
      <c r="B145" s="5"/>
      <c r="C145" s="5"/>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5"/>
    </row>
    <row r="146" ht="12.75" customHeight="1">
      <c r="A146" s="5"/>
      <c r="B146" s="5"/>
      <c r="C146" s="5"/>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5"/>
    </row>
    <row r="147" ht="12.75" customHeight="1">
      <c r="A147" s="5"/>
      <c r="B147" s="5"/>
      <c r="C147" s="5"/>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5"/>
    </row>
    <row r="148" ht="12.75" customHeight="1">
      <c r="A148" s="5"/>
      <c r="B148" s="5"/>
      <c r="C148" s="5"/>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5"/>
    </row>
    <row r="149" ht="12.75" customHeight="1">
      <c r="A149" s="5"/>
      <c r="B149" s="5"/>
      <c r="C149" s="5"/>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5"/>
    </row>
    <row r="150" ht="12.75" customHeight="1">
      <c r="A150" s="5"/>
      <c r="B150" s="5"/>
      <c r="C150" s="5"/>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5"/>
    </row>
    <row r="151" ht="12.75" customHeight="1">
      <c r="A151" s="5"/>
      <c r="B151" s="5"/>
      <c r="C151" s="5"/>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5"/>
    </row>
    <row r="152" ht="12.75" customHeight="1">
      <c r="A152" s="5"/>
      <c r="B152" s="5"/>
      <c r="C152" s="5"/>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5"/>
    </row>
    <row r="153" ht="12.75" customHeight="1">
      <c r="A153" s="5"/>
      <c r="B153" s="5"/>
      <c r="C153" s="5"/>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5"/>
    </row>
    <row r="154" ht="12.75" customHeight="1">
      <c r="A154" s="5"/>
      <c r="B154" s="5"/>
      <c r="C154" s="5"/>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5"/>
    </row>
    <row r="155" ht="12.75" customHeight="1">
      <c r="A155" s="5"/>
      <c r="B155" s="5"/>
      <c r="C155" s="5"/>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5"/>
    </row>
    <row r="156" ht="12.75" customHeight="1">
      <c r="A156" s="5"/>
      <c r="B156" s="5"/>
      <c r="C156" s="5"/>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5"/>
    </row>
    <row r="157" ht="12.75" customHeight="1">
      <c r="A157" s="5"/>
      <c r="B157" s="5"/>
      <c r="C157" s="5"/>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5"/>
    </row>
    <row r="158" ht="12.75" customHeight="1">
      <c r="A158" s="5"/>
      <c r="B158" s="5"/>
      <c r="C158" s="5"/>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5"/>
    </row>
    <row r="159" ht="12.75" customHeight="1">
      <c r="A159" s="5"/>
      <c r="B159" s="5"/>
      <c r="C159" s="5"/>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5"/>
    </row>
    <row r="160" ht="12.75" customHeight="1">
      <c r="A160" s="5"/>
      <c r="B160" s="5"/>
      <c r="C160" s="5"/>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5"/>
    </row>
    <row r="161" ht="12.75" customHeight="1">
      <c r="A161" s="5"/>
      <c r="B161" s="5"/>
      <c r="C161" s="5"/>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5"/>
    </row>
    <row r="162" ht="12.75" customHeight="1">
      <c r="A162" s="5"/>
      <c r="B162" s="5"/>
      <c r="C162" s="5"/>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5"/>
    </row>
    <row r="163" ht="12.75" customHeight="1">
      <c r="A163" s="5"/>
      <c r="B163" s="5"/>
      <c r="C163" s="5"/>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5"/>
    </row>
    <row r="164" ht="12.75" customHeight="1">
      <c r="A164" s="5"/>
      <c r="B164" s="5"/>
      <c r="C164" s="5"/>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5"/>
    </row>
    <row r="165" ht="12.75" customHeight="1">
      <c r="A165" s="5"/>
      <c r="B165" s="5"/>
      <c r="C165" s="5"/>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5"/>
    </row>
    <row r="166" ht="12.75" customHeight="1">
      <c r="A166" s="5"/>
      <c r="B166" s="5"/>
      <c r="C166" s="5"/>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5"/>
    </row>
    <row r="167" ht="12.75" customHeight="1">
      <c r="A167" s="5"/>
      <c r="B167" s="5"/>
      <c r="C167" s="5"/>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5"/>
    </row>
    <row r="168" ht="12.75" customHeight="1">
      <c r="A168" s="5"/>
      <c r="B168" s="5"/>
      <c r="C168" s="5"/>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5"/>
    </row>
    <row r="169" ht="12.75" customHeight="1">
      <c r="A169" s="5"/>
      <c r="B169" s="5"/>
      <c r="C169" s="5"/>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5"/>
    </row>
    <row r="170" ht="12.75" customHeight="1">
      <c r="A170" s="5"/>
      <c r="B170" s="5"/>
      <c r="C170" s="5"/>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5"/>
    </row>
    <row r="171" ht="12.75" customHeight="1">
      <c r="A171" s="5"/>
      <c r="B171" s="5"/>
      <c r="C171" s="5"/>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5"/>
    </row>
    <row r="172" ht="12.75" customHeight="1">
      <c r="A172" s="5"/>
      <c r="B172" s="5"/>
      <c r="C172" s="5"/>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5"/>
    </row>
    <row r="173" ht="12.75" customHeight="1">
      <c r="A173" s="5"/>
      <c r="B173" s="5"/>
      <c r="C173" s="5"/>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5"/>
    </row>
    <row r="174" ht="12.75" customHeight="1">
      <c r="A174" s="5"/>
      <c r="B174" s="5"/>
      <c r="C174" s="5"/>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5"/>
    </row>
    <row r="175" ht="12.75" customHeight="1">
      <c r="A175" s="5"/>
      <c r="B175" s="5"/>
      <c r="C175" s="5"/>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5"/>
    </row>
    <row r="176" ht="12.75" customHeight="1">
      <c r="A176" s="5"/>
      <c r="B176" s="5"/>
      <c r="C176" s="5"/>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5"/>
    </row>
    <row r="177" ht="12.75" customHeight="1">
      <c r="A177" s="5"/>
      <c r="B177" s="5"/>
      <c r="C177" s="5"/>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5"/>
    </row>
    <row r="178" ht="12.75" customHeight="1">
      <c r="A178" s="5"/>
      <c r="B178" s="5"/>
      <c r="C178" s="5"/>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5"/>
    </row>
    <row r="179" ht="12.75" customHeight="1">
      <c r="A179" s="5"/>
      <c r="B179" s="5"/>
      <c r="C179" s="5"/>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5"/>
    </row>
    <row r="180" ht="12.75" customHeight="1">
      <c r="A180" s="5"/>
      <c r="B180" s="5"/>
      <c r="C180" s="5"/>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5"/>
    </row>
    <row r="181" ht="12.75" customHeight="1">
      <c r="A181" s="5"/>
      <c r="B181" s="5"/>
      <c r="C181" s="5"/>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5"/>
    </row>
    <row r="182" ht="12.75" customHeight="1">
      <c r="A182" s="5"/>
      <c r="B182" s="5"/>
      <c r="C182" s="5"/>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5"/>
    </row>
    <row r="183" ht="12.75" customHeight="1">
      <c r="A183" s="5"/>
      <c r="B183" s="5"/>
      <c r="C183" s="5"/>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5"/>
    </row>
    <row r="184" ht="12.75" customHeight="1">
      <c r="A184" s="5"/>
      <c r="B184" s="5"/>
      <c r="C184" s="5"/>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5"/>
    </row>
    <row r="185" ht="12.75" customHeight="1">
      <c r="A185" s="5"/>
      <c r="B185" s="5"/>
      <c r="C185" s="5"/>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5"/>
    </row>
    <row r="186" ht="12.75" customHeight="1">
      <c r="A186" s="5"/>
      <c r="B186" s="5"/>
      <c r="C186" s="5"/>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5"/>
    </row>
    <row r="187" ht="12.75" customHeight="1">
      <c r="A187" s="5"/>
      <c r="B187" s="5"/>
      <c r="C187" s="5"/>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5"/>
    </row>
    <row r="188" ht="12.75" customHeight="1">
      <c r="A188" s="5"/>
      <c r="B188" s="5"/>
      <c r="C188" s="5"/>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5"/>
    </row>
    <row r="189" ht="12.75" customHeight="1">
      <c r="A189" s="5"/>
      <c r="B189" s="5"/>
      <c r="C189" s="5"/>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5"/>
    </row>
    <row r="190" ht="12.75" customHeight="1">
      <c r="A190" s="5"/>
      <c r="B190" s="5"/>
      <c r="C190" s="5"/>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5"/>
    </row>
    <row r="191" ht="12.75" customHeight="1">
      <c r="A191" s="5"/>
      <c r="B191" s="5"/>
      <c r="C191" s="5"/>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5"/>
    </row>
    <row r="192" ht="12.75" customHeight="1">
      <c r="A192" s="5"/>
      <c r="B192" s="5"/>
      <c r="C192" s="5"/>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5"/>
    </row>
    <row r="193" ht="12.75" customHeight="1">
      <c r="A193" s="5"/>
      <c r="B193" s="5"/>
      <c r="C193" s="5"/>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5"/>
    </row>
    <row r="194" ht="12.75" customHeight="1">
      <c r="A194" s="5"/>
      <c r="B194" s="5"/>
      <c r="C194" s="5"/>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5"/>
    </row>
    <row r="195" ht="12.75" customHeight="1">
      <c r="A195" s="5"/>
      <c r="B195" s="5"/>
      <c r="C195" s="5"/>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5"/>
    </row>
    <row r="196" ht="12.75" customHeight="1">
      <c r="A196" s="5"/>
      <c r="B196" s="5"/>
      <c r="C196" s="5"/>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5"/>
    </row>
    <row r="197" ht="12.75" customHeight="1">
      <c r="A197" s="5"/>
      <c r="B197" s="5"/>
      <c r="C197" s="5"/>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5"/>
    </row>
    <row r="198" ht="12.75" customHeight="1">
      <c r="A198" s="5"/>
      <c r="B198" s="5"/>
      <c r="C198" s="5"/>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5"/>
    </row>
    <row r="199" ht="12.75" customHeight="1">
      <c r="A199" s="5"/>
      <c r="B199" s="5"/>
      <c r="C199" s="5"/>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5"/>
    </row>
    <row r="200" ht="12.75" customHeight="1">
      <c r="A200" s="5"/>
      <c r="B200" s="5"/>
      <c r="C200" s="5"/>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5"/>
    </row>
    <row r="201" ht="12.75" customHeight="1">
      <c r="A201" s="5"/>
      <c r="B201" s="5"/>
      <c r="C201" s="5"/>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5"/>
    </row>
    <row r="202" ht="12.75" customHeight="1">
      <c r="A202" s="5"/>
      <c r="B202" s="5"/>
      <c r="C202" s="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5"/>
    </row>
    <row r="203" ht="12.75" customHeight="1">
      <c r="A203" s="5"/>
      <c r="B203" s="5"/>
      <c r="C203" s="5"/>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5"/>
    </row>
    <row r="204" ht="12.75" customHeight="1">
      <c r="A204" s="5"/>
      <c r="B204" s="5"/>
      <c r="C204" s="5"/>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5"/>
    </row>
    <row r="205" ht="12.75" customHeight="1">
      <c r="A205" s="5"/>
      <c r="B205" s="5"/>
      <c r="C205" s="5"/>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5"/>
    </row>
    <row r="206" ht="12.75" customHeight="1">
      <c r="A206" s="5"/>
      <c r="B206" s="5"/>
      <c r="C206" s="5"/>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5"/>
    </row>
    <row r="207" ht="12.75" customHeight="1">
      <c r="A207" s="5"/>
      <c r="B207" s="5"/>
      <c r="C207" s="5"/>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5"/>
    </row>
    <row r="208" ht="12.75" customHeight="1">
      <c r="A208" s="5"/>
      <c r="B208" s="5"/>
      <c r="C208" s="5"/>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5"/>
    </row>
    <row r="209" ht="12.75" customHeight="1">
      <c r="A209" s="5"/>
      <c r="B209" s="5"/>
      <c r="C209" s="5"/>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5"/>
    </row>
    <row r="210" ht="12.75" customHeight="1">
      <c r="A210" s="5"/>
      <c r="B210" s="5"/>
      <c r="C210" s="5"/>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5"/>
    </row>
    <row r="211" ht="12.75" customHeight="1">
      <c r="A211" s="5"/>
      <c r="B211" s="5"/>
      <c r="C211" s="5"/>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5"/>
    </row>
    <row r="212" ht="12.75" customHeight="1">
      <c r="A212" s="5"/>
      <c r="B212" s="5"/>
      <c r="C212" s="5"/>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5"/>
    </row>
    <row r="213" ht="12.75" customHeight="1">
      <c r="A213" s="5"/>
      <c r="B213" s="5"/>
      <c r="C213" s="5"/>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5"/>
    </row>
    <row r="214" ht="12.75" customHeight="1">
      <c r="A214" s="5"/>
      <c r="B214" s="5"/>
      <c r="C214" s="5"/>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5"/>
    </row>
    <row r="215" ht="12.75" customHeight="1">
      <c r="A215" s="5"/>
      <c r="B215" s="5"/>
      <c r="C215" s="5"/>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5"/>
    </row>
    <row r="216" ht="12.75" customHeight="1">
      <c r="A216" s="5"/>
      <c r="B216" s="5"/>
      <c r="C216" s="5"/>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5"/>
    </row>
    <row r="217" ht="12.75" customHeight="1">
      <c r="A217" s="5"/>
      <c r="B217" s="5"/>
      <c r="C217" s="5"/>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5"/>
    </row>
    <row r="218" ht="12.75" customHeight="1">
      <c r="A218" s="5"/>
      <c r="B218" s="5"/>
      <c r="C218" s="5"/>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5"/>
    </row>
    <row r="219" ht="12.75" customHeight="1">
      <c r="A219" s="5"/>
      <c r="B219" s="5"/>
      <c r="C219" s="5"/>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5"/>
    </row>
    <row r="220" ht="12.75" customHeight="1">
      <c r="A220" s="5"/>
      <c r="B220" s="5"/>
      <c r="C220" s="5"/>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5"/>
    </row>
    <row r="221" ht="12.75" customHeight="1">
      <c r="A221" s="5"/>
      <c r="B221" s="5"/>
      <c r="C221" s="5"/>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5"/>
    </row>
    <row r="222" ht="12.75" customHeight="1">
      <c r="A222" s="5"/>
      <c r="B222" s="5"/>
      <c r="C222" s="5"/>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5"/>
    </row>
    <row r="223" ht="12.75" customHeight="1">
      <c r="A223" s="5"/>
      <c r="B223" s="5"/>
      <c r="C223" s="5"/>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5"/>
    </row>
    <row r="224" ht="12.75" customHeight="1">
      <c r="A224" s="5"/>
      <c r="B224" s="5"/>
      <c r="C224" s="5"/>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5"/>
    </row>
    <row r="225" ht="12.75" customHeight="1">
      <c r="A225" s="5"/>
      <c r="B225" s="5"/>
      <c r="C225" s="5"/>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5"/>
    </row>
    <row r="226" ht="12.75" customHeight="1">
      <c r="A226" s="5"/>
      <c r="B226" s="5"/>
      <c r="C226" s="5"/>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5"/>
    </row>
    <row r="227" ht="12.75" customHeight="1">
      <c r="A227" s="5"/>
      <c r="B227" s="5"/>
      <c r="C227" s="5"/>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5"/>
    </row>
    <row r="228" ht="12.75" customHeight="1">
      <c r="A228" s="5"/>
      <c r="B228" s="5"/>
      <c r="C228" s="5"/>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5"/>
    </row>
    <row r="229" ht="12.75" customHeight="1">
      <c r="A229" s="5"/>
      <c r="B229" s="5"/>
      <c r="C229" s="5"/>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5"/>
    </row>
    <row r="230" ht="12.75" customHeight="1">
      <c r="A230" s="5"/>
      <c r="B230" s="5"/>
      <c r="C230" s="5"/>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5"/>
    </row>
    <row r="231" ht="12.75" customHeight="1">
      <c r="A231" s="5"/>
      <c r="B231" s="5"/>
      <c r="C231" s="5"/>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5"/>
    </row>
    <row r="232" ht="12.75" customHeight="1">
      <c r="A232" s="5"/>
      <c r="B232" s="5"/>
      <c r="C232" s="5"/>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5"/>
    </row>
    <row r="233" ht="12.75" customHeight="1">
      <c r="A233" s="5"/>
      <c r="B233" s="5"/>
      <c r="C233" s="5"/>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5"/>
    </row>
    <row r="234" ht="12.75" customHeight="1">
      <c r="A234" s="5"/>
      <c r="B234" s="5"/>
      <c r="C234" s="5"/>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5"/>
    </row>
    <row r="235" ht="12.75" customHeight="1">
      <c r="A235" s="5"/>
      <c r="B235" s="5"/>
      <c r="C235" s="5"/>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5"/>
    </row>
    <row r="236" ht="12.75" customHeight="1">
      <c r="A236" s="5"/>
      <c r="B236" s="5"/>
      <c r="C236" s="5"/>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5"/>
    </row>
    <row r="237" ht="12.75" customHeight="1">
      <c r="A237" s="5"/>
      <c r="B237" s="5"/>
      <c r="C237" s="5"/>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5"/>
    </row>
    <row r="238" ht="12.75" customHeight="1">
      <c r="A238" s="5"/>
      <c r="B238" s="5"/>
      <c r="C238" s="5"/>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5"/>
    </row>
    <row r="239" ht="12.75" customHeight="1">
      <c r="A239" s="5"/>
      <c r="B239" s="5"/>
      <c r="C239" s="5"/>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5"/>
    </row>
    <row r="240" ht="12.75" customHeight="1">
      <c r="A240" s="5"/>
      <c r="B240" s="5"/>
      <c r="C240" s="5"/>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5"/>
    </row>
    <row r="241" ht="12.75" customHeight="1">
      <c r="A241" s="5"/>
      <c r="B241" s="5"/>
      <c r="C241" s="5"/>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5"/>
    </row>
    <row r="242" ht="12.75" customHeight="1">
      <c r="A242" s="5"/>
      <c r="B242" s="5"/>
      <c r="C242" s="5"/>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5"/>
    </row>
    <row r="243" ht="12.75" customHeight="1">
      <c r="A243" s="5"/>
      <c r="B243" s="5"/>
      <c r="C243" s="5"/>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5"/>
    </row>
    <row r="244" ht="12.75" customHeight="1">
      <c r="A244" s="5"/>
      <c r="B244" s="5"/>
      <c r="C244" s="5"/>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5"/>
    </row>
    <row r="245" ht="12.75" customHeight="1">
      <c r="A245" s="5"/>
      <c r="B245" s="5"/>
      <c r="C245" s="5"/>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5"/>
    </row>
    <row r="246" ht="12.75" customHeight="1">
      <c r="A246" s="5"/>
      <c r="B246" s="5"/>
      <c r="C246" s="5"/>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5"/>
    </row>
    <row r="247" ht="12.75" customHeight="1">
      <c r="A247" s="5"/>
      <c r="B247" s="5"/>
      <c r="C247" s="5"/>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5"/>
    </row>
    <row r="248" ht="12.75" customHeight="1">
      <c r="A248" s="5"/>
      <c r="B248" s="5"/>
      <c r="C248" s="5"/>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5"/>
    </row>
    <row r="249" ht="12.75" customHeight="1">
      <c r="A249" s="5"/>
      <c r="B249" s="5"/>
      <c r="C249" s="5"/>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5"/>
    </row>
    <row r="250" ht="12.75" customHeight="1">
      <c r="A250" s="5"/>
      <c r="B250" s="5"/>
      <c r="C250" s="5"/>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5"/>
    </row>
    <row r="251" ht="12.75" customHeight="1">
      <c r="A251" s="5"/>
      <c r="B251" s="5"/>
      <c r="C251" s="5"/>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5"/>
    </row>
    <row r="252" ht="12.75" customHeight="1">
      <c r="A252" s="5"/>
      <c r="B252" s="5"/>
      <c r="C252" s="5"/>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5"/>
    </row>
    <row r="253" ht="12.75" customHeight="1">
      <c r="A253" s="5"/>
      <c r="B253" s="5"/>
      <c r="C253" s="5"/>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5"/>
    </row>
    <row r="254" ht="12.75" customHeight="1">
      <c r="A254" s="5"/>
      <c r="B254" s="5"/>
      <c r="C254" s="5"/>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5"/>
    </row>
    <row r="255" ht="12.75" customHeight="1">
      <c r="A255" s="5"/>
      <c r="B255" s="5"/>
      <c r="C255" s="5"/>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5"/>
    </row>
    <row r="256" ht="12.75" customHeight="1">
      <c r="A256" s="5"/>
      <c r="B256" s="5"/>
      <c r="C256" s="5"/>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5"/>
    </row>
    <row r="257" ht="12.75" customHeight="1">
      <c r="A257" s="5"/>
      <c r="B257" s="5"/>
      <c r="C257" s="5"/>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5"/>
    </row>
    <row r="258" ht="12.75" customHeight="1">
      <c r="A258" s="5"/>
      <c r="B258" s="5"/>
      <c r="C258" s="5"/>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5"/>
    </row>
    <row r="259" ht="12.75" customHeight="1">
      <c r="A259" s="5"/>
      <c r="B259" s="5"/>
      <c r="C259" s="5"/>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5"/>
    </row>
    <row r="260" ht="12.75" customHeight="1">
      <c r="A260" s="5"/>
      <c r="B260" s="5"/>
      <c r="C260" s="5"/>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5"/>
    </row>
    <row r="261" ht="12.75" customHeight="1">
      <c r="A261" s="5"/>
      <c r="B261" s="5"/>
      <c r="C261" s="5"/>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5"/>
    </row>
    <row r="262" ht="12.75" customHeight="1">
      <c r="A262" s="5"/>
      <c r="B262" s="5"/>
      <c r="C262" s="5"/>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5"/>
    </row>
    <row r="263" ht="12.75" customHeight="1">
      <c r="A263" s="5"/>
      <c r="B263" s="5"/>
      <c r="C263" s="5"/>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5"/>
    </row>
    <row r="264" ht="12.75" customHeight="1">
      <c r="A264" s="5"/>
      <c r="B264" s="5"/>
      <c r="C264" s="5"/>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5"/>
    </row>
    <row r="265" ht="12.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2.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2.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2.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2.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2.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2.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2.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2.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2.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2.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2.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2.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69">
    <mergeCell ref="A40:E40"/>
    <mergeCell ref="A41:E41"/>
    <mergeCell ref="A43:E43"/>
    <mergeCell ref="A44:E44"/>
    <mergeCell ref="A45:E45"/>
    <mergeCell ref="A46:E46"/>
    <mergeCell ref="A47:E47"/>
    <mergeCell ref="A56:E56"/>
    <mergeCell ref="A57:E57"/>
    <mergeCell ref="A48:E48"/>
    <mergeCell ref="A49:E49"/>
    <mergeCell ref="A50:E50"/>
    <mergeCell ref="A51:E51"/>
    <mergeCell ref="A52:E52"/>
    <mergeCell ref="A54:F54"/>
    <mergeCell ref="A55:E55"/>
    <mergeCell ref="G10:H10"/>
    <mergeCell ref="G11:H11"/>
    <mergeCell ref="G12:H12"/>
    <mergeCell ref="G13:H13"/>
    <mergeCell ref="G14:H14"/>
    <mergeCell ref="G15:H15"/>
    <mergeCell ref="A1:J1"/>
    <mergeCell ref="A4:F4"/>
    <mergeCell ref="A6:C6"/>
    <mergeCell ref="H6:I6"/>
    <mergeCell ref="B8:D8"/>
    <mergeCell ref="G8:I8"/>
    <mergeCell ref="G9:H9"/>
    <mergeCell ref="B9:C9"/>
    <mergeCell ref="B10:C10"/>
    <mergeCell ref="B11:C11"/>
    <mergeCell ref="B12:C12"/>
    <mergeCell ref="B13:C13"/>
    <mergeCell ref="B14:C14"/>
    <mergeCell ref="B15:C15"/>
    <mergeCell ref="A21:E22"/>
    <mergeCell ref="F21:F22"/>
    <mergeCell ref="G21:H21"/>
    <mergeCell ref="I21:J21"/>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I59:J59"/>
    <mergeCell ref="I60:J60"/>
    <mergeCell ref="I61:J61"/>
    <mergeCell ref="A63:J63"/>
    <mergeCell ref="A64:J64"/>
    <mergeCell ref="I54:J54"/>
    <mergeCell ref="I55:J55"/>
    <mergeCell ref="I56:J56"/>
    <mergeCell ref="F57:H57"/>
    <mergeCell ref="I57:J57"/>
    <mergeCell ref="I58:J58"/>
    <mergeCell ref="F59:G59"/>
  </mergeCells>
  <hyperlinks>
    <hyperlink r:id="rId2" ref="A1"/>
  </hyperlinks>
  <printOptions/>
  <pageMargins bottom="0.75" footer="0.0" header="0.0" left="0.7" right="0.7" top="0.75"/>
  <pageSetup orientation="landscape"/>
  <drawing r:id="rId3"/>
  <legacyDrawing r:id="rId4"/>
</worksheet>
</file>