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LW_1140_MARKTB\031_Eier\031.6 Vorbereitung Publikationen\01 Dokumente Jahresbericht Eier\Publikation\2025\"/>
    </mc:Choice>
  </mc:AlternateContent>
  <xr:revisionPtr revIDLastSave="0" documentId="13_ncr:1_{F6ECBD6E-FE7F-4082-958E-DF445AD1A291}" xr6:coauthVersionLast="47" xr6:coauthVersionMax="47" xr10:uidLastSave="{00000000-0000-0000-0000-000000000000}"/>
  <bookViews>
    <workbookView xWindow="-28920" yWindow="-1965" windowWidth="29040" windowHeight="15720" tabRatio="642" xr2:uid="{99B8EB2F-427D-4AB0-90EC-1A78BD8D4B0B}"/>
  </bookViews>
  <sheets>
    <sheet name="Inlandproduktion" sheetId="1" r:id="rId1"/>
    <sheet name="Inlandbedarf und Marktanteile" sheetId="7" r:id="rId2"/>
    <sheet name="Pro-Kopf-Verbrauch" sheetId="10" r:id="rId3"/>
    <sheet name="Detailhandel" sheetId="8" r:id="rId4"/>
    <sheet name="Verarbeitungseier" sheetId="3" r:id="rId5"/>
    <sheet name="Marktentlastung" sheetId="4" r:id="rId6"/>
    <sheet name="Preise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0" l="1"/>
  <c r="F23" i="10"/>
  <c r="G23" i="10"/>
  <c r="H23" i="10"/>
  <c r="I23" i="10"/>
  <c r="J23" i="10"/>
  <c r="K23" i="10"/>
  <c r="L23" i="10"/>
  <c r="M23" i="10"/>
  <c r="N23" i="10"/>
  <c r="D23" i="10"/>
  <c r="D35" i="3" l="1"/>
  <c r="D43" i="3" s="1"/>
  <c r="E35" i="3"/>
  <c r="E43" i="3" s="1"/>
  <c r="F35" i="3"/>
  <c r="F44" i="3" s="1"/>
  <c r="G35" i="3"/>
  <c r="G44" i="3" s="1"/>
  <c r="H35" i="3"/>
  <c r="H43" i="3" s="1"/>
  <c r="I35" i="3"/>
  <c r="I43" i="3" s="1"/>
  <c r="J35" i="3"/>
  <c r="J43" i="3" s="1"/>
  <c r="K35" i="3"/>
  <c r="K43" i="3" s="1"/>
  <c r="C35" i="3"/>
  <c r="C44" i="3" s="1"/>
  <c r="D19" i="3"/>
  <c r="E19" i="3"/>
  <c r="F19" i="3"/>
  <c r="G19" i="3"/>
  <c r="H19" i="3"/>
  <c r="I19" i="3"/>
  <c r="J19" i="3"/>
  <c r="K19" i="3"/>
  <c r="C19" i="3"/>
  <c r="H25" i="8"/>
  <c r="I25" i="8"/>
  <c r="N16" i="4"/>
  <c r="N24" i="4" s="1"/>
  <c r="C20" i="8"/>
  <c r="C34" i="8" s="1"/>
  <c r="D20" i="8"/>
  <c r="D34" i="8" s="1"/>
  <c r="E20" i="8"/>
  <c r="E34" i="8" s="1"/>
  <c r="F20" i="8"/>
  <c r="F25" i="8" s="1"/>
  <c r="G20" i="8"/>
  <c r="G34" i="8" s="1"/>
  <c r="H20" i="8"/>
  <c r="H33" i="8" s="1"/>
  <c r="I20" i="8"/>
  <c r="I33" i="8" s="1"/>
  <c r="J20" i="8"/>
  <c r="J33" i="8" s="1"/>
  <c r="K20" i="8"/>
  <c r="K33" i="8" s="1"/>
  <c r="G25" i="8" l="1"/>
  <c r="E25" i="8"/>
  <c r="K44" i="3"/>
  <c r="J44" i="3"/>
  <c r="I44" i="3"/>
  <c r="H44" i="3"/>
  <c r="E44" i="3"/>
  <c r="D44" i="3"/>
  <c r="K25" i="8"/>
  <c r="J25" i="8"/>
  <c r="C43" i="3"/>
  <c r="D25" i="8"/>
  <c r="G43" i="3"/>
  <c r="F43" i="3"/>
  <c r="F34" i="8"/>
  <c r="I34" i="8"/>
  <c r="H34" i="8"/>
  <c r="G33" i="8"/>
  <c r="F33" i="8"/>
  <c r="E33" i="8"/>
  <c r="D33" i="8"/>
  <c r="K34" i="8"/>
  <c r="J34" i="8"/>
  <c r="C33" i="8"/>
  <c r="G40" i="7" l="1"/>
  <c r="G48" i="7" s="1"/>
  <c r="H40" i="7"/>
  <c r="H48" i="7" s="1"/>
  <c r="I40" i="7"/>
  <c r="I48" i="7" s="1"/>
  <c r="J40" i="7"/>
  <c r="J49" i="7" s="1"/>
  <c r="K40" i="7"/>
  <c r="K49" i="7" s="1"/>
  <c r="L40" i="7"/>
  <c r="L49" i="7" s="1"/>
  <c r="M40" i="7"/>
  <c r="M49" i="7" s="1"/>
  <c r="N40" i="7"/>
  <c r="N49" i="7" s="1"/>
  <c r="F40" i="7"/>
  <c r="F49" i="7" s="1"/>
  <c r="D24" i="1"/>
  <c r="E24" i="1"/>
  <c r="F24" i="1"/>
  <c r="G24" i="1"/>
  <c r="H24" i="1"/>
  <c r="I24" i="1"/>
  <c r="J24" i="1"/>
  <c r="K24" i="1"/>
  <c r="L24" i="1"/>
  <c r="M24" i="1"/>
  <c r="N24" i="1"/>
  <c r="N16" i="7"/>
  <c r="K16" i="7"/>
  <c r="K29" i="7" s="1"/>
  <c r="J16" i="7"/>
  <c r="J30" i="7" s="1"/>
  <c r="E16" i="7"/>
  <c r="E30" i="7" s="1"/>
  <c r="F16" i="7"/>
  <c r="F30" i="7" s="1"/>
  <c r="G16" i="7"/>
  <c r="G30" i="7" s="1"/>
  <c r="H16" i="7"/>
  <c r="H30" i="7" s="1"/>
  <c r="I16" i="7"/>
  <c r="I30" i="7" s="1"/>
  <c r="L16" i="7"/>
  <c r="L30" i="7" s="1"/>
  <c r="M16" i="7"/>
  <c r="M30" i="7" s="1"/>
  <c r="D16" i="7"/>
  <c r="C16" i="7"/>
  <c r="C29" i="7" s="1"/>
  <c r="M16" i="4"/>
  <c r="M24" i="4" s="1"/>
  <c r="D21" i="7" l="1"/>
  <c r="J48" i="7"/>
  <c r="H49" i="7"/>
  <c r="N21" i="7"/>
  <c r="G49" i="7"/>
  <c r="E21" i="7"/>
  <c r="N48" i="7"/>
  <c r="F48" i="7"/>
  <c r="M48" i="7"/>
  <c r="I49" i="7"/>
  <c r="F21" i="7"/>
  <c r="N29" i="7"/>
  <c r="G21" i="7"/>
  <c r="H21" i="7"/>
  <c r="L48" i="7"/>
  <c r="K48" i="7"/>
  <c r="I21" i="7"/>
  <c r="J21" i="7"/>
  <c r="K21" i="7"/>
  <c r="L21" i="7"/>
  <c r="M21" i="7"/>
  <c r="J29" i="7"/>
  <c r="M29" i="7"/>
  <c r="C30" i="7"/>
  <c r="N30" i="7"/>
  <c r="K30" i="7"/>
  <c r="L29" i="7"/>
  <c r="I29" i="7"/>
  <c r="H29" i="7"/>
  <c r="G29" i="7"/>
  <c r="F29" i="7"/>
  <c r="E29" i="7"/>
  <c r="D29" i="7"/>
  <c r="D30" i="7"/>
  <c r="C16" i="4"/>
  <c r="C24" i="4" s="1"/>
  <c r="D16" i="4"/>
  <c r="D24" i="4" s="1"/>
  <c r="E16" i="4"/>
  <c r="E24" i="4" s="1"/>
  <c r="F16" i="4"/>
  <c r="F24" i="4" s="1"/>
  <c r="G16" i="4"/>
  <c r="G24" i="4" s="1"/>
  <c r="H16" i="4"/>
  <c r="H24" i="4" s="1"/>
  <c r="I16" i="4"/>
  <c r="I24" i="4" s="1"/>
  <c r="J16" i="4"/>
  <c r="J24" i="4" s="1"/>
  <c r="K16" i="4"/>
  <c r="K24" i="4" s="1"/>
  <c r="L16" i="4"/>
  <c r="L24" i="4" s="1"/>
</calcChain>
</file>

<file path=xl/sharedStrings.xml><?xml version="1.0" encoding="utf-8"?>
<sst xmlns="http://schemas.openxmlformats.org/spreadsheetml/2006/main" count="105" uniqueCount="63">
  <si>
    <t>Entwicklung der Inlandproduktion nach Produktionssystem</t>
  </si>
  <si>
    <t>in Mio. Stück</t>
  </si>
  <si>
    <t>Bodenhaltung/Freiland</t>
  </si>
  <si>
    <t>Bodenhaltung</t>
  </si>
  <si>
    <t>Freiland</t>
  </si>
  <si>
    <t>Bio</t>
  </si>
  <si>
    <t>Total</t>
  </si>
  <si>
    <t>Freiland/Bio</t>
  </si>
  <si>
    <t>Import</t>
  </si>
  <si>
    <t>Entwicklung der Verarbeitungseier nach Produktionssystem</t>
  </si>
  <si>
    <t>Aufschlagsaktion</t>
  </si>
  <si>
    <t>Verbilligungsaktion</t>
  </si>
  <si>
    <t>Marktentlastungsmassnahmen (MEM): Anteil Eier an CH-Gesamtproduktion und Auslastung</t>
  </si>
  <si>
    <t>Anteil Eier mit MEM an 
CH-Gesamtproduktion</t>
  </si>
  <si>
    <t>Auslastung MEM</t>
  </si>
  <si>
    <t>in %</t>
  </si>
  <si>
    <t>Entwicklung der Produzentenpreise</t>
  </si>
  <si>
    <t>in Rappen pro Ei</t>
  </si>
  <si>
    <t>Alle Produktionsformen</t>
  </si>
  <si>
    <t>Alle Produktionsformen CH</t>
  </si>
  <si>
    <t>Entwicklung der Konsumentenpreise</t>
  </si>
  <si>
    <t>Importanteil</t>
  </si>
  <si>
    <t>Import Schaleneier</t>
  </si>
  <si>
    <t>Total Schaleneier</t>
  </si>
  <si>
    <t>Marktanteile von Import- und Bodenhaltung vs. Freiland und Bio an Konsumeiern im Detailhandel</t>
  </si>
  <si>
    <t>Total Verarbeitungsindustrie</t>
  </si>
  <si>
    <t>Import (inkl. Eiprodukte)</t>
  </si>
  <si>
    <t>Marktentlastungsmassnahmen (MEM): ausbezahlter Betrag pro Ei</t>
  </si>
  <si>
    <t>Betrag pro Ei</t>
  </si>
  <si>
    <t>Entwicklung beitragsberechtigter, aufgeschlagener, respektive verbilligter Schweizer Konsumeier</t>
  </si>
  <si>
    <t>Entwicklung der Verarbeitungseier Schweiz und Import (inkl. Eiprodukte)</t>
  </si>
  <si>
    <t>Schweizer Eier</t>
  </si>
  <si>
    <t>Total Schweizer Eier</t>
  </si>
  <si>
    <t>Marktanteile von Schweizer Verarbeitungseier vs. Import (inkl. Eiprodukte) an der Verarbeitungsindustrie</t>
  </si>
  <si>
    <t>Schweizer Produktion</t>
  </si>
  <si>
    <t>Nachfrage im Schweizer Detailhandel</t>
  </si>
  <si>
    <t>Gesamter Inlandbedarf aufgeteilt nach Schweizer Produktion und Import</t>
  </si>
  <si>
    <t>Entwicklung Marktanteile Schweizer Produktion vs. Import</t>
  </si>
  <si>
    <t>Schweizer Schaleneier</t>
  </si>
  <si>
    <t>Keine Angabe</t>
  </si>
  <si>
    <t>Import, Bodenhaltung und keine Angabe</t>
  </si>
  <si>
    <t>Freiland- und Bio</t>
  </si>
  <si>
    <t>Entwicklung der Inlandproduktion im Vergleich zum Vorjahr</t>
  </si>
  <si>
    <t>Inlandproduktion Total</t>
  </si>
  <si>
    <t>Entwicklung des gesamten Inlandbedarfs im Vergleich zum Vorjahr</t>
  </si>
  <si>
    <t>Entwicklung der gesamten Konsummenge im Vergleich zum Vorjahr</t>
  </si>
  <si>
    <t>Nachfrage Detailhandel Total</t>
  </si>
  <si>
    <t>Haltungsform unbekannt</t>
  </si>
  <si>
    <t>in Stück</t>
  </si>
  <si>
    <t>Ø-Bevölkerung inkl. 
Tourismus und Grenzgänger</t>
  </si>
  <si>
    <t>Entwicklung Pro-Kopf-Verbrauch weltweit</t>
  </si>
  <si>
    <t>Singapur</t>
  </si>
  <si>
    <t>USA</t>
  </si>
  <si>
    <t>Österreich</t>
  </si>
  <si>
    <t>Deutschland</t>
  </si>
  <si>
    <t>Schweiz</t>
  </si>
  <si>
    <t>Entwicklung Pro-Kopf-Verbrauch von Konsumeiern und Eiprodukten in der Schweiz</t>
  </si>
  <si>
    <t>Total CH-Verbrauch</t>
  </si>
  <si>
    <t>Entwicklung des Pro-Kopf-Verbrauchs im Vergleich zum Vorjahr</t>
  </si>
  <si>
    <t>Import Konsumeier</t>
  </si>
  <si>
    <t>Schweizer Konsumeier</t>
  </si>
  <si>
    <t>Inlandbedarf Konsumeier aufgeteilt nach Schweizer Produktion und Import</t>
  </si>
  <si>
    <t>Entwicklung Marktanteile Schweizer Konsumeier vs. Import Konsumeier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</si>
</sst>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\ ##0"/>
    <numFmt numFmtId="165" formatCode="#\ ###\ ##0"/>
    <numFmt numFmtId="166" formatCode="_ * #,##0.000_ ;_ * \-#,##0.000_ ;_ * &quot;-&quot;??_ ;_ @_ "/>
    <numFmt numFmtId="167" formatCode="#\ ##0.0%"/>
    <numFmt numFmtId="168" formatCode="#,##0.0"/>
    <numFmt numFmtId="169" formatCode="0.0%"/>
    <numFmt numFmtId="170" formatCode="0.0"/>
    <numFmt numFmtId="171" formatCode="#.\ ###\ ##0"/>
  </numFmts>
  <fonts count="30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.5"/>
      <color theme="1"/>
      <name val="Roboto"/>
    </font>
    <font>
      <b/>
      <sz val="11"/>
      <color rgb="FF3F3F3F"/>
      <name val="Roboto"/>
    </font>
    <font>
      <b/>
      <sz val="11.5"/>
      <color rgb="FF3F3F3F"/>
      <name val="Roboto"/>
    </font>
    <font>
      <sz val="11.5"/>
      <color rgb="FF3F3F3F"/>
      <name val="Roboto"/>
    </font>
    <font>
      <b/>
      <sz val="11"/>
      <color rgb="FFFF0000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Noto Sans Regular"/>
    </font>
    <font>
      <b/>
      <sz val="11.5"/>
      <color theme="1"/>
      <name val="Noto Sans Regular"/>
    </font>
    <font>
      <b/>
      <sz val="11"/>
      <color rgb="FF3F3F3F"/>
      <name val="Noto Sans Regular"/>
    </font>
    <font>
      <b/>
      <sz val="11.5"/>
      <color rgb="FF3F3F3F"/>
      <name val="Noto Sans Regular"/>
    </font>
    <font>
      <sz val="11.5"/>
      <color rgb="FF3F3F3F"/>
      <name val="Noto Sans Regula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.5"/>
      <name val="Roboto"/>
    </font>
  </fonts>
  <fills count="3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3" fillId="0" borderId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4" applyNumberFormat="0" applyAlignment="0" applyProtection="0"/>
    <xf numFmtId="0" fontId="21" fillId="9" borderId="5" applyNumberFormat="0" applyAlignment="0" applyProtection="0"/>
    <xf numFmtId="0" fontId="22" fillId="9" borderId="4" applyNumberFormat="0" applyAlignment="0" applyProtection="0"/>
    <xf numFmtId="0" fontId="23" fillId="0" borderId="6" applyNumberFormat="0" applyFill="0" applyAlignment="0" applyProtection="0"/>
    <xf numFmtId="0" fontId="24" fillId="10" borderId="7" applyNumberFormat="0" applyAlignment="0" applyProtection="0"/>
    <xf numFmtId="0" fontId="25" fillId="0" borderId="0" applyNumberFormat="0" applyFill="0" applyBorder="0" applyAlignment="0" applyProtection="0"/>
    <xf numFmtId="0" fontId="13" fillId="11" borderId="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28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28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28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28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28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0" fillId="2" borderId="0" xfId="0" applyFill="1"/>
    <xf numFmtId="0" fontId="3" fillId="3" borderId="0" xfId="0" applyFont="1" applyFill="1"/>
    <xf numFmtId="0" fontId="4" fillId="3" borderId="0" xfId="0" applyFont="1" applyFill="1"/>
    <xf numFmtId="164" fontId="5" fillId="0" borderId="0" xfId="0" applyNumberFormat="1" applyFont="1"/>
    <xf numFmtId="165" fontId="5" fillId="0" borderId="0" xfId="0" applyNumberFormat="1" applyFont="1"/>
    <xf numFmtId="164" fontId="4" fillId="4" borderId="0" xfId="0" applyNumberFormat="1" applyFont="1" applyFill="1"/>
    <xf numFmtId="9" fontId="0" fillId="0" borderId="0" xfId="2" applyFont="1"/>
    <xf numFmtId="165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right"/>
    </xf>
    <xf numFmtId="164" fontId="4" fillId="3" borderId="0" xfId="0" applyNumberFormat="1" applyFont="1" applyFill="1"/>
    <xf numFmtId="164" fontId="5" fillId="0" borderId="0" xfId="0" applyNumberFormat="1" applyFont="1" applyAlignment="1">
      <alignment wrapText="1"/>
    </xf>
    <xf numFmtId="167" fontId="5" fillId="0" borderId="0" xfId="0" applyNumberFormat="1" applyFont="1"/>
    <xf numFmtId="168" fontId="5" fillId="0" borderId="0" xfId="0" applyNumberFormat="1" applyFont="1"/>
    <xf numFmtId="165" fontId="5" fillId="0" borderId="0" xfId="0" applyNumberFormat="1" applyFont="1" applyAlignment="1">
      <alignment horizontal="right"/>
    </xf>
    <xf numFmtId="10" fontId="0" fillId="0" borderId="0" xfId="1" applyNumberFormat="1" applyFont="1"/>
    <xf numFmtId="169" fontId="5" fillId="0" borderId="0" xfId="0" applyNumberFormat="1" applyFont="1"/>
    <xf numFmtId="170" fontId="0" fillId="0" borderId="0" xfId="0" applyNumberFormat="1"/>
    <xf numFmtId="169" fontId="0" fillId="0" borderId="0" xfId="0" applyNumberFormat="1"/>
    <xf numFmtId="0" fontId="6" fillId="0" borderId="0" xfId="0" applyFont="1"/>
    <xf numFmtId="0" fontId="3" fillId="0" borderId="0" xfId="0" applyFont="1"/>
    <xf numFmtId="0" fontId="4" fillId="0" borderId="0" xfId="0" applyFont="1"/>
    <xf numFmtId="171" fontId="0" fillId="0" borderId="0" xfId="0" applyNumberFormat="1"/>
    <xf numFmtId="1" fontId="5" fillId="0" borderId="0" xfId="0" applyNumberFormat="1" applyFont="1"/>
    <xf numFmtId="164" fontId="4" fillId="0" borderId="0" xfId="0" applyNumberFormat="1" applyFont="1"/>
    <xf numFmtId="0" fontId="8" fillId="0" borderId="0" xfId="0" applyFont="1"/>
    <xf numFmtId="0" fontId="9" fillId="0" borderId="0" xfId="0" applyFont="1"/>
    <xf numFmtId="0" fontId="8" fillId="2" borderId="0" xfId="0" applyFont="1" applyFill="1"/>
    <xf numFmtId="0" fontId="10" fillId="3" borderId="0" xfId="0" applyFont="1" applyFill="1"/>
    <xf numFmtId="0" fontId="11" fillId="3" borderId="0" xfId="0" applyFont="1" applyFill="1"/>
    <xf numFmtId="164" fontId="12" fillId="0" borderId="0" xfId="0" applyNumberFormat="1" applyFont="1"/>
    <xf numFmtId="165" fontId="12" fillId="0" borderId="0" xfId="0" applyNumberFormat="1" applyFont="1"/>
    <xf numFmtId="164" fontId="11" fillId="4" borderId="0" xfId="0" applyNumberFormat="1" applyFont="1" applyFill="1"/>
    <xf numFmtId="9" fontId="8" fillId="0" borderId="0" xfId="2" applyFont="1"/>
    <xf numFmtId="164" fontId="8" fillId="0" borderId="0" xfId="0" applyNumberFormat="1" applyFont="1"/>
    <xf numFmtId="165" fontId="8" fillId="0" borderId="0" xfId="0" applyNumberFormat="1" applyFont="1"/>
    <xf numFmtId="166" fontId="8" fillId="0" borderId="0" xfId="1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1" fontId="12" fillId="0" borderId="0" xfId="0" applyNumberFormat="1" applyFont="1"/>
    <xf numFmtId="1" fontId="8" fillId="0" borderId="0" xfId="0" applyNumberFormat="1" applyFont="1"/>
    <xf numFmtId="1" fontId="11" fillId="4" borderId="0" xfId="0" applyNumberFormat="1" applyFont="1" applyFill="1"/>
    <xf numFmtId="169" fontId="8" fillId="0" borderId="0" xfId="0" applyNumberFormat="1" applyFont="1"/>
    <xf numFmtId="1" fontId="4" fillId="4" borderId="0" xfId="0" applyNumberFormat="1" applyFont="1" applyFill="1"/>
    <xf numFmtId="10" fontId="0" fillId="0" borderId="0" xfId="0" applyNumberFormat="1"/>
    <xf numFmtId="0" fontId="29" fillId="0" borderId="0" xfId="0" applyFont="1"/>
    <xf numFmtId="10" fontId="5" fillId="0" borderId="0" xfId="0" applyNumberFormat="1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45">
    <cellStyle name="20 % - Akzent1 2" xfId="22" xr:uid="{1EB71D07-88F1-4A4C-900C-F21AA3DCE15D}"/>
    <cellStyle name="20 % - Akzent2 2" xfId="26" xr:uid="{0B166935-CE07-4824-8071-DBCF5BB6264A}"/>
    <cellStyle name="20 % - Akzent3 2" xfId="30" xr:uid="{0BD2AED5-DA0F-4CF3-BF4C-AD5F43A18C8A}"/>
    <cellStyle name="20 % - Akzent4 2" xfId="34" xr:uid="{EEEE8AFD-8DFB-47F0-A668-90DBD43BB8B5}"/>
    <cellStyle name="20 % - Akzent5 2" xfId="38" xr:uid="{67972E5D-7AED-4297-A6A4-5EBC58F17C38}"/>
    <cellStyle name="20 % - Akzent6 2" xfId="42" xr:uid="{06E81728-2105-4CD4-9DE8-0CE373F2EB78}"/>
    <cellStyle name="40 % - Akzent1 2" xfId="23" xr:uid="{ADD3275C-C55F-4E89-99D3-7980B72A80F5}"/>
    <cellStyle name="40 % - Akzent2 2" xfId="27" xr:uid="{41BC4B06-EC76-4E84-9CDA-A5C9F4DA6E55}"/>
    <cellStyle name="40 % - Akzent3 2" xfId="31" xr:uid="{351CA837-CF14-4176-98FF-AA26C601CFA7}"/>
    <cellStyle name="40 % - Akzent4 2" xfId="35" xr:uid="{E14A4B52-1901-46C9-8DD8-5FC8C1DDB8D7}"/>
    <cellStyle name="40 % - Akzent5 2" xfId="39" xr:uid="{3D215F38-7A4A-4E25-A363-39B1837031E8}"/>
    <cellStyle name="40 % - Akzent6 2" xfId="43" xr:uid="{973F14EB-A4A1-4A0D-8794-438869B3C230}"/>
    <cellStyle name="60 % - Akzent1 2" xfId="24" xr:uid="{4FC89780-3E70-4985-984A-576889B50E54}"/>
    <cellStyle name="60 % - Akzent2 2" xfId="28" xr:uid="{2A79C7B4-39AE-4FC3-B594-FF4F6DDB0231}"/>
    <cellStyle name="60 % - Akzent3 2" xfId="32" xr:uid="{7E4F10DF-9008-410F-842A-84D11A15476C}"/>
    <cellStyle name="60 % - Akzent4 2" xfId="36" xr:uid="{B348C0B0-B4E4-4062-8584-43E9E5E4AEED}"/>
    <cellStyle name="60 % - Akzent5 2" xfId="40" xr:uid="{249DEE05-41AB-43B5-992D-478BFFBFB70D}"/>
    <cellStyle name="60 % - Akzent6 2" xfId="44" xr:uid="{DF2514AE-8568-4234-8F46-33609665AF11}"/>
    <cellStyle name="Akzent1 2" xfId="21" xr:uid="{F7DB0C6A-029F-47FD-9D4F-0FA7DF3FE9E5}"/>
    <cellStyle name="Akzent2 2" xfId="25" xr:uid="{7DCE0A7B-CA13-472E-8EC0-715A2A71366B}"/>
    <cellStyle name="Akzent3 2" xfId="29" xr:uid="{5B4B2162-E899-48A6-8D4A-2FA0612F0A6A}"/>
    <cellStyle name="Akzent4 2" xfId="33" xr:uid="{E8F3D536-F46D-4C63-94B9-4758FEA038B6}"/>
    <cellStyle name="Akzent5 2" xfId="37" xr:uid="{70DF1C39-4A31-4834-AC6C-7A619488511F}"/>
    <cellStyle name="Akzent6 2" xfId="41" xr:uid="{68383C0C-5D74-4DB3-8EED-2E32A6E82B6E}"/>
    <cellStyle name="Ausgabe 2" xfId="13" xr:uid="{42B61C3D-B8AE-49E7-906D-58C5085AE188}"/>
    <cellStyle name="Berechnung 2" xfId="14" xr:uid="{93339933-9864-490E-BF95-F83FE377F27E}"/>
    <cellStyle name="Eingabe 2" xfId="12" xr:uid="{6074F129-5F68-4530-A0BC-FE665F1CC90E}"/>
    <cellStyle name="Ergebnis 2" xfId="20" xr:uid="{A1574FAF-AEBE-4EC6-8F0B-C307B55C20F3}"/>
    <cellStyle name="Erklärender Text 2" xfId="19" xr:uid="{A30C5B93-E6E9-451F-A28C-E2E6C6BCD279}"/>
    <cellStyle name="Gut 2" xfId="9" xr:uid="{E926D7F8-EB30-487A-9230-125BF3E71610}"/>
    <cellStyle name="Komma" xfId="1" builtinId="3"/>
    <cellStyle name="Neutral 2" xfId="11" xr:uid="{37965829-E022-48CC-ADF4-5030D4C1CCAD}"/>
    <cellStyle name="Notiz 2" xfId="18" xr:uid="{02DAA8CA-D852-42F7-A5BC-93BB6756F73B}"/>
    <cellStyle name="Prozent" xfId="2" builtinId="5"/>
    <cellStyle name="Schlecht 2" xfId="10" xr:uid="{79CB4B3E-82C3-46DE-B78D-088E68E3269F}"/>
    <cellStyle name="Standard" xfId="0" builtinId="0"/>
    <cellStyle name="Standard 2" xfId="4" xr:uid="{2C2A2103-D6D1-4DD0-BED0-12A1BEB5F2FE}"/>
    <cellStyle name="Überschrift" xfId="3" builtinId="15" customBuiltin="1"/>
    <cellStyle name="Überschrift 1 2" xfId="5" xr:uid="{0F877851-49D8-47BB-A981-83F3B3923760}"/>
    <cellStyle name="Überschrift 2 2" xfId="6" xr:uid="{9FBEE02F-F523-4B25-9D9C-FCE995CF8B07}"/>
    <cellStyle name="Überschrift 3 2" xfId="7" xr:uid="{9EB35506-CEA2-43B8-B079-824478082EB5}"/>
    <cellStyle name="Überschrift 4 2" xfId="8" xr:uid="{2DA46499-E9DE-4470-B556-B16122FFF298}"/>
    <cellStyle name="Verknüpfte Zelle 2" xfId="15" xr:uid="{391D6A94-8092-409F-B678-86F9E0F00189}"/>
    <cellStyle name="Warnender Text 2" xfId="17" xr:uid="{E8C3175C-6A77-4180-849F-AE22F750BAFE}"/>
    <cellStyle name="Zelle überprüfen 2" xfId="16" xr:uid="{EEFAC486-2A5A-4699-A258-CD550D364D57}"/>
  </cellStyles>
  <dxfs count="0"/>
  <tableStyles count="0" defaultTableStyle="TableStyleMedium2" defaultPivotStyle="PivotStyleLight16"/>
  <colors>
    <mruColors>
      <color rgb="FFF1DB7F"/>
      <color rgb="FFFCF8E7"/>
      <color rgb="FFFAF2CE"/>
      <color rgb="FFF2F2F2"/>
      <color rgb="FFFFCC99"/>
      <color rgb="FFBFBFBF"/>
      <color rgb="FF3F3F3F"/>
      <color rgb="FFF4E39C"/>
      <color rgb="FFF7EBB7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8764994030587038E-2"/>
          <c:w val="0.99767371305539243"/>
          <c:h val="0.76295850670830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Inlandproduktion!$B$14</c:f>
              <c:strCache>
                <c:ptCount val="1"/>
                <c:pt idx="0">
                  <c:v>Bodenhaltung/Freiland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38-4CB9-A327-E461657FDC71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Inlandproduktion!$C$13:$N$13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Inlandproduktion!$C$14:$N$14</c:f>
              <c:numCache>
                <c:formatCode>#\ ###\ ##0</c:formatCode>
                <c:ptCount val="12"/>
                <c:pt idx="0">
                  <c:v>448.18598301080749</c:v>
                </c:pt>
                <c:pt idx="1">
                  <c:v>462.73306132735104</c:v>
                </c:pt>
                <c:pt idx="2">
                  <c:v>376.23119123346248</c:v>
                </c:pt>
                <c:pt idx="3">
                  <c:v>313.23</c:v>
                </c:pt>
                <c:pt idx="4">
                  <c:v>315.61</c:v>
                </c:pt>
                <c:pt idx="5">
                  <c:v>329.63</c:v>
                </c:pt>
                <c:pt idx="6">
                  <c:v>333.11</c:v>
                </c:pt>
                <c:pt idx="7">
                  <c:v>362.52</c:v>
                </c:pt>
                <c:pt idx="8">
                  <c:v>409.4</c:v>
                </c:pt>
                <c:pt idx="9">
                  <c:v>417.12</c:v>
                </c:pt>
                <c:pt idx="10">
                  <c:v>389.85</c:v>
                </c:pt>
                <c:pt idx="11">
                  <c:v>400.99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38-4CB9-A327-E461657FDC71}"/>
            </c:ext>
          </c:extLst>
        </c:ser>
        <c:ser>
          <c:idx val="1"/>
          <c:order val="1"/>
          <c:tx>
            <c:strRef>
              <c:f>Inlandproduktion!$B$15</c:f>
              <c:strCache>
                <c:ptCount val="1"/>
                <c:pt idx="0">
                  <c:v>Bodenhaltung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Inlandproduktion!$C$13:$N$13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Inlandproduktion!$C$15:$N$15</c:f>
              <c:numCache>
                <c:formatCode>#\ ###\ ##0</c:formatCode>
                <c:ptCount val="12"/>
                <c:pt idx="0">
                  <c:v>96.540646273108621</c:v>
                </c:pt>
                <c:pt idx="1">
                  <c:v>97.508372969935436</c:v>
                </c:pt>
                <c:pt idx="2">
                  <c:v>120.31954212206996</c:v>
                </c:pt>
                <c:pt idx="3">
                  <c:v>110.48</c:v>
                </c:pt>
                <c:pt idx="4">
                  <c:v>104.18</c:v>
                </c:pt>
                <c:pt idx="5">
                  <c:v>96.06</c:v>
                </c:pt>
                <c:pt idx="6">
                  <c:v>91.8</c:v>
                </c:pt>
                <c:pt idx="7">
                  <c:v>81.99</c:v>
                </c:pt>
                <c:pt idx="8">
                  <c:v>72.88</c:v>
                </c:pt>
                <c:pt idx="9">
                  <c:v>62.6</c:v>
                </c:pt>
                <c:pt idx="10">
                  <c:v>46.52</c:v>
                </c:pt>
                <c:pt idx="11">
                  <c:v>41.27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38-4CB9-A327-E461657FDC71}"/>
            </c:ext>
          </c:extLst>
        </c:ser>
        <c:ser>
          <c:idx val="2"/>
          <c:order val="2"/>
          <c:tx>
            <c:strRef>
              <c:f>Inlandproduktion!$B$16</c:f>
              <c:strCache>
                <c:ptCount val="1"/>
                <c:pt idx="0">
                  <c:v>Freiland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Inlandproduktion!$C$13:$N$13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Inlandproduktion!$C$16:$N$16</c:f>
              <c:numCache>
                <c:formatCode>#\ ###\ ##0</c:formatCode>
                <c:ptCount val="12"/>
                <c:pt idx="0">
                  <c:v>151.42037071608394</c:v>
                </c:pt>
                <c:pt idx="1">
                  <c:v>152.42156570271231</c:v>
                </c:pt>
                <c:pt idx="2">
                  <c:v>256.23226664446656</c:v>
                </c:pt>
                <c:pt idx="3">
                  <c:v>340.47</c:v>
                </c:pt>
                <c:pt idx="4">
                  <c:v>361.94</c:v>
                </c:pt>
                <c:pt idx="5">
                  <c:v>379.11</c:v>
                </c:pt>
                <c:pt idx="6">
                  <c:v>397.88</c:v>
                </c:pt>
                <c:pt idx="7">
                  <c:v>421.93</c:v>
                </c:pt>
                <c:pt idx="8">
                  <c:v>444.78</c:v>
                </c:pt>
                <c:pt idx="9">
                  <c:v>430.8</c:v>
                </c:pt>
                <c:pt idx="10">
                  <c:v>440.7</c:v>
                </c:pt>
                <c:pt idx="11">
                  <c:v>463.61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38-4CB9-A327-E461657FDC71}"/>
            </c:ext>
          </c:extLst>
        </c:ser>
        <c:ser>
          <c:idx val="3"/>
          <c:order val="3"/>
          <c:tx>
            <c:strRef>
              <c:f>Inlandproduktion!$B$17</c:f>
              <c:strCache>
                <c:ptCount val="1"/>
                <c:pt idx="0">
                  <c:v>Bio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Inlandproduktion!$C$13:$N$13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Inlandproduktion!$C$17:$N$17</c:f>
              <c:numCache>
                <c:formatCode>#\ ###\ ##0</c:formatCode>
                <c:ptCount val="12"/>
                <c:pt idx="0">
                  <c:v>116.04</c:v>
                </c:pt>
                <c:pt idx="1">
                  <c:v>124.47</c:v>
                </c:pt>
                <c:pt idx="2">
                  <c:v>136.06</c:v>
                </c:pt>
                <c:pt idx="3">
                  <c:v>142.41999999999999</c:v>
                </c:pt>
                <c:pt idx="4">
                  <c:v>158.44</c:v>
                </c:pt>
                <c:pt idx="5">
                  <c:v>168.75</c:v>
                </c:pt>
                <c:pt idx="6">
                  <c:v>177.56</c:v>
                </c:pt>
                <c:pt idx="7">
                  <c:v>197.29</c:v>
                </c:pt>
                <c:pt idx="8">
                  <c:v>218.32</c:v>
                </c:pt>
                <c:pt idx="9">
                  <c:v>224.21</c:v>
                </c:pt>
                <c:pt idx="10">
                  <c:v>216.08</c:v>
                </c:pt>
                <c:pt idx="11">
                  <c:v>217.77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38-4CB9-A327-E461657FD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31588711752187E-2"/>
          <c:y val="0.15217379534746481"/>
          <c:w val="0.97313300003731418"/>
          <c:h val="0.75077691138472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'Inlandbedarf und Marktanteile'!$B$14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7D-44BA-92DF-9383F1519F45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'Inlandbedarf und Marktanteile'!$C$13:$N$13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'Inlandbedarf und Marktanteile'!$C$14:$N$14</c:f>
              <c:numCache>
                <c:formatCode>#\ ###\ ##0</c:formatCode>
                <c:ptCount val="12"/>
                <c:pt idx="0">
                  <c:v>652.77</c:v>
                </c:pt>
                <c:pt idx="1">
                  <c:v>640.16</c:v>
                </c:pt>
                <c:pt idx="2">
                  <c:v>596.71</c:v>
                </c:pt>
                <c:pt idx="3">
                  <c:v>589.13</c:v>
                </c:pt>
                <c:pt idx="4">
                  <c:v>587.08000000000004</c:v>
                </c:pt>
                <c:pt idx="5">
                  <c:v>571.54</c:v>
                </c:pt>
                <c:pt idx="6">
                  <c:v>587.08000000000004</c:v>
                </c:pt>
                <c:pt idx="7">
                  <c:v>596.99</c:v>
                </c:pt>
                <c:pt idx="8">
                  <c:v>572.07000000000005</c:v>
                </c:pt>
                <c:pt idx="9">
                  <c:v>519.24</c:v>
                </c:pt>
                <c:pt idx="10">
                  <c:v>607.76</c:v>
                </c:pt>
                <c:pt idx="11">
                  <c:v>673.63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D-44BA-92DF-9383F1519F45}"/>
            </c:ext>
          </c:extLst>
        </c:ser>
        <c:ser>
          <c:idx val="1"/>
          <c:order val="1"/>
          <c:tx>
            <c:strRef>
              <c:f>'Inlandbedarf und Marktanteile'!$B$15</c:f>
              <c:strCache>
                <c:ptCount val="1"/>
                <c:pt idx="0">
                  <c:v>Schweizer Produktion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'Inlandbedarf und Marktanteile'!$C$13:$N$13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'Inlandbedarf und Marktanteile'!$C$15:$N$15</c:f>
              <c:numCache>
                <c:formatCode>#\ ###\ ##0</c:formatCode>
                <c:ptCount val="12"/>
                <c:pt idx="0">
                  <c:v>812.19</c:v>
                </c:pt>
                <c:pt idx="1">
                  <c:v>837.13</c:v>
                </c:pt>
                <c:pt idx="2">
                  <c:v>888.84</c:v>
                </c:pt>
                <c:pt idx="3">
                  <c:v>906.61</c:v>
                </c:pt>
                <c:pt idx="4">
                  <c:v>940.17</c:v>
                </c:pt>
                <c:pt idx="5">
                  <c:v>973.56</c:v>
                </c:pt>
                <c:pt idx="6">
                  <c:v>1000.35</c:v>
                </c:pt>
                <c:pt idx="7">
                  <c:v>1063.73</c:v>
                </c:pt>
                <c:pt idx="8">
                  <c:v>1145.3800000000001</c:v>
                </c:pt>
                <c:pt idx="9">
                  <c:v>1134.74</c:v>
                </c:pt>
                <c:pt idx="10">
                  <c:v>1093.1400000000001</c:v>
                </c:pt>
                <c:pt idx="11">
                  <c:v>1123.6400000000001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7D-44BA-92DF-9383F1519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288249494356366E-3"/>
          <c:y val="8.0808560139636193E-2"/>
          <c:w val="0.97309861681999088"/>
          <c:h val="0.69420816967670596"/>
        </c:manualLayout>
      </c:layout>
      <c:lineChart>
        <c:grouping val="standard"/>
        <c:varyColors val="0"/>
        <c:ser>
          <c:idx val="0"/>
          <c:order val="0"/>
          <c:tx>
            <c:strRef>
              <c:f>'Pro-Kopf-Verbrauch'!$B$32</c:f>
              <c:strCache>
                <c:ptCount val="1"/>
                <c:pt idx="0">
                  <c:v>Singapur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alpha val="97000"/>
                </a:schemeClr>
              </a:solidFill>
              <a:ln w="25400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'Pro-Kopf-Verbrauch'!$C$31:$M$31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'Pro-Kopf-Verbrauch'!$C$32:$M$32</c:f>
              <c:numCache>
                <c:formatCode>0</c:formatCode>
                <c:ptCount val="11"/>
                <c:pt idx="0">
                  <c:v>308</c:v>
                </c:pt>
                <c:pt idx="1">
                  <c:v>312</c:v>
                </c:pt>
                <c:pt idx="2">
                  <c:v>313</c:v>
                </c:pt>
                <c:pt idx="3">
                  <c:v>323</c:v>
                </c:pt>
                <c:pt idx="4">
                  <c:v>338</c:v>
                </c:pt>
                <c:pt idx="5">
                  <c:v>349</c:v>
                </c:pt>
                <c:pt idx="6">
                  <c:v>358</c:v>
                </c:pt>
                <c:pt idx="7">
                  <c:v>360</c:v>
                </c:pt>
                <c:pt idx="8">
                  <c:v>388</c:v>
                </c:pt>
                <c:pt idx="9">
                  <c:v>390</c:v>
                </c:pt>
                <c:pt idx="10">
                  <c:v>365.18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D-47A5-B819-1EED969D7C67}"/>
            </c:ext>
          </c:extLst>
        </c:ser>
        <c:ser>
          <c:idx val="1"/>
          <c:order val="1"/>
          <c:tx>
            <c:strRef>
              <c:f>'Pro-Kopf-Verbrauch'!$B$33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3218436846514163E-2"/>
                  <c:y val="-4.0600451435489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3D-47A5-B819-1EED969D7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'Pro-Kopf-Verbrauch'!$C$31:$M$31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'Pro-Kopf-Verbrauch'!$C$33:$M$33</c:f>
              <c:numCache>
                <c:formatCode>0</c:formatCode>
                <c:ptCount val="11"/>
                <c:pt idx="0">
                  <c:v>260.13</c:v>
                </c:pt>
                <c:pt idx="1">
                  <c:v>269.23</c:v>
                </c:pt>
                <c:pt idx="2">
                  <c:v>259.17</c:v>
                </c:pt>
                <c:pt idx="3">
                  <c:v>278.02999999999997</c:v>
                </c:pt>
                <c:pt idx="4">
                  <c:v>280.26</c:v>
                </c:pt>
                <c:pt idx="5">
                  <c:v>287.49</c:v>
                </c:pt>
                <c:pt idx="6">
                  <c:v>291.63</c:v>
                </c:pt>
                <c:pt idx="7">
                  <c:v>285.55</c:v>
                </c:pt>
                <c:pt idx="8">
                  <c:v>282.55</c:v>
                </c:pt>
                <c:pt idx="9">
                  <c:v>279.01</c:v>
                </c:pt>
                <c:pt idx="10">
                  <c:v>279.3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3D-47A5-B819-1EED969D7C67}"/>
            </c:ext>
          </c:extLst>
        </c:ser>
        <c:ser>
          <c:idx val="2"/>
          <c:order val="2"/>
          <c:tx>
            <c:strRef>
              <c:f>'Pro-Kopf-Verbrauch'!$B$34</c:f>
              <c:strCache>
                <c:ptCount val="1"/>
                <c:pt idx="0">
                  <c:v>Österreich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25400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218436846514163E-2"/>
                  <c:y val="-1.8251579085678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3D-47A5-B819-1EED969D7C67}"/>
                </c:ext>
              </c:extLst>
            </c:dLbl>
            <c:dLbl>
              <c:idx val="1"/>
              <c:layout>
                <c:manualLayout>
                  <c:x val="-4.3218436846514184E-2"/>
                  <c:y val="-3.3150827318886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3D-47A5-B819-1EED969D7C67}"/>
                </c:ext>
              </c:extLst>
            </c:dLbl>
            <c:dLbl>
              <c:idx val="2"/>
              <c:layout>
                <c:manualLayout>
                  <c:x val="-4.3218436846514163E-2"/>
                  <c:y val="-3.6875639377188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3D-47A5-B819-1EED969D7C67}"/>
                </c:ext>
              </c:extLst>
            </c:dLbl>
            <c:dLbl>
              <c:idx val="3"/>
              <c:layout>
                <c:manualLayout>
                  <c:x val="-4.3218436846514205E-2"/>
                  <c:y val="-3.3150827318886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3D-47A5-B819-1EED969D7C67}"/>
                </c:ext>
              </c:extLst>
            </c:dLbl>
            <c:dLbl>
              <c:idx val="4"/>
              <c:layout>
                <c:manualLayout>
                  <c:x val="-4.321843684651424E-2"/>
                  <c:y val="-3.6875639377187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3D-47A5-B819-1EED969D7C67}"/>
                </c:ext>
              </c:extLst>
            </c:dLbl>
            <c:dLbl>
              <c:idx val="5"/>
              <c:layout>
                <c:manualLayout>
                  <c:x val="-4.3218436846514163E-2"/>
                  <c:y val="-4.0600451435489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3D-47A5-B819-1EED969D7C67}"/>
                </c:ext>
              </c:extLst>
            </c:dLbl>
            <c:dLbl>
              <c:idx val="6"/>
              <c:layout>
                <c:manualLayout>
                  <c:x val="-4.3218436846514316E-2"/>
                  <c:y val="-4.4325263493791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3D-47A5-B819-1EED969D7C67}"/>
                </c:ext>
              </c:extLst>
            </c:dLbl>
            <c:dLbl>
              <c:idx val="7"/>
              <c:layout>
                <c:manualLayout>
                  <c:x val="-4.3218436846514163E-2"/>
                  <c:y val="-4.4325263493791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3D-47A5-B819-1EED969D7C67}"/>
                </c:ext>
              </c:extLst>
            </c:dLbl>
            <c:dLbl>
              <c:idx val="8"/>
              <c:layout>
                <c:manualLayout>
                  <c:x val="-4.3218436846514163E-2"/>
                  <c:y val="-4.4325263493791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3D-47A5-B819-1EED969D7C67}"/>
                </c:ext>
              </c:extLst>
            </c:dLbl>
            <c:dLbl>
              <c:idx val="9"/>
              <c:layout>
                <c:manualLayout>
                  <c:x val="-4.2686507668160317E-2"/>
                  <c:y val="-4.4325263493791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3D-47A5-B819-1EED969D7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'Pro-Kopf-Verbrauch'!$C$31:$M$31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'Pro-Kopf-Verbrauch'!$C$34:$M$34</c:f>
              <c:numCache>
                <c:formatCode>0</c:formatCode>
                <c:ptCount val="11"/>
                <c:pt idx="0">
                  <c:v>236.28</c:v>
                </c:pt>
                <c:pt idx="1">
                  <c:v>235.42</c:v>
                </c:pt>
                <c:pt idx="2">
                  <c:v>235.7</c:v>
                </c:pt>
                <c:pt idx="3">
                  <c:v>235.84</c:v>
                </c:pt>
                <c:pt idx="4">
                  <c:v>239.46</c:v>
                </c:pt>
                <c:pt idx="5">
                  <c:v>240.08</c:v>
                </c:pt>
                <c:pt idx="6">
                  <c:v>242.31</c:v>
                </c:pt>
                <c:pt idx="7">
                  <c:v>235.73</c:v>
                </c:pt>
                <c:pt idx="8">
                  <c:v>233</c:v>
                </c:pt>
                <c:pt idx="9">
                  <c:v>248</c:v>
                </c:pt>
                <c:pt idx="10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53D-47A5-B819-1EED969D7C67}"/>
            </c:ext>
          </c:extLst>
        </c:ser>
        <c:ser>
          <c:idx val="3"/>
          <c:order val="3"/>
          <c:tx>
            <c:strRef>
              <c:f>'Pro-Kopf-Verbrauch'!$B$35</c:f>
              <c:strCache>
                <c:ptCount val="1"/>
                <c:pt idx="0">
                  <c:v>Deutschland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25400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163844217227713E-2"/>
                  <c:y val="3.3150827318886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3D-47A5-B819-1EED969D7C67}"/>
                </c:ext>
              </c:extLst>
            </c:dLbl>
            <c:dLbl>
              <c:idx val="1"/>
              <c:layout>
                <c:manualLayout>
                  <c:x val="-4.3218436846514184E-2"/>
                  <c:y val="4.0600451435489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3D-47A5-B819-1EED969D7C67}"/>
                </c:ext>
              </c:extLst>
            </c:dLbl>
            <c:dLbl>
              <c:idx val="9"/>
              <c:layout>
                <c:manualLayout>
                  <c:x val="-4.2686507668160317E-2"/>
                  <c:y val="4.0600451435489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3D-47A5-B819-1EED969D7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'Pro-Kopf-Verbrauch'!$C$31:$M$31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'Pro-Kopf-Verbrauch'!$C$35:$M$35</c:f>
              <c:numCache>
                <c:formatCode>0</c:formatCode>
                <c:ptCount val="11"/>
                <c:pt idx="0">
                  <c:v>221.3</c:v>
                </c:pt>
                <c:pt idx="1">
                  <c:v>228</c:v>
                </c:pt>
                <c:pt idx="2">
                  <c:v>228.5</c:v>
                </c:pt>
                <c:pt idx="3">
                  <c:v>230.6</c:v>
                </c:pt>
                <c:pt idx="4">
                  <c:v>229.5</c:v>
                </c:pt>
                <c:pt idx="5">
                  <c:v>233.7</c:v>
                </c:pt>
                <c:pt idx="6">
                  <c:v>235.1</c:v>
                </c:pt>
                <c:pt idx="7">
                  <c:v>242.3</c:v>
                </c:pt>
                <c:pt idx="8">
                  <c:v>233.2</c:v>
                </c:pt>
                <c:pt idx="9">
                  <c:v>229.7</c:v>
                </c:pt>
                <c:pt idx="10">
                  <c:v>235.81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53D-47A5-B819-1EED969D7C67}"/>
            </c:ext>
          </c:extLst>
        </c:ser>
        <c:ser>
          <c:idx val="4"/>
          <c:order val="4"/>
          <c:tx>
            <c:strRef>
              <c:f>'Pro-Kopf-Verbrauch'!$B$36</c:f>
              <c:strCache>
                <c:ptCount val="1"/>
                <c:pt idx="0">
                  <c:v>Schweiz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'Pro-Kopf-Verbrauch'!$C$31:$M$31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'Pro-Kopf-Verbrauch'!$C$36:$M$36</c:f>
              <c:numCache>
                <c:formatCode>0</c:formatCode>
                <c:ptCount val="11"/>
                <c:pt idx="0">
                  <c:v>178.44</c:v>
                </c:pt>
                <c:pt idx="1">
                  <c:v>177.77</c:v>
                </c:pt>
                <c:pt idx="2">
                  <c:v>177.06</c:v>
                </c:pt>
                <c:pt idx="3">
                  <c:v>176.59</c:v>
                </c:pt>
                <c:pt idx="4">
                  <c:v>179.47</c:v>
                </c:pt>
                <c:pt idx="5">
                  <c:v>180.71</c:v>
                </c:pt>
                <c:pt idx="6">
                  <c:v>183.73</c:v>
                </c:pt>
                <c:pt idx="7">
                  <c:v>188.93</c:v>
                </c:pt>
                <c:pt idx="8">
                  <c:v>195.16</c:v>
                </c:pt>
                <c:pt idx="9">
                  <c:v>185.63</c:v>
                </c:pt>
                <c:pt idx="10">
                  <c:v>188.78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53D-47A5-B819-1EED969D7C6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1229935"/>
        <c:axId val="771224111"/>
      </c:lineChart>
      <c:catAx>
        <c:axId val="77122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771224111"/>
        <c:crosses val="autoZero"/>
        <c:auto val="1"/>
        <c:lblAlgn val="ctr"/>
        <c:lblOffset val="100"/>
        <c:noMultiLvlLbl val="0"/>
      </c:catAx>
      <c:valAx>
        <c:axId val="771224111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" sourceLinked="1"/>
        <c:majorTickMark val="out"/>
        <c:minorTickMark val="none"/>
        <c:tickLblPos val="nextTo"/>
        <c:crossAx val="7712299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2107417863394368"/>
          <c:y val="1.3468013468013467E-2"/>
          <c:w val="0.78925821366056326"/>
          <c:h val="5.87776290658879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585763684999E-2"/>
          <c:y val="4.3527387990573249E-2"/>
          <c:w val="0.95442682847263005"/>
          <c:h val="0.823561477332572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'Pro-Kopf-Verbrauch'!$B$14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2D-48FC-9BBD-DAEC2377A328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'Pro-Kopf-Verbrauch'!$C$13:$N$13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'Pro-Kopf-Verbrauch'!$C$14:$N$14</c:f>
              <c:numCache>
                <c:formatCode>#\ ###\ ##0</c:formatCode>
                <c:ptCount val="12"/>
                <c:pt idx="0">
                  <c:v>79.510000000000005</c:v>
                </c:pt>
                <c:pt idx="1">
                  <c:v>77.03</c:v>
                </c:pt>
                <c:pt idx="2">
                  <c:v>71.12</c:v>
                </c:pt>
                <c:pt idx="3">
                  <c:v>69.55</c:v>
                </c:pt>
                <c:pt idx="4">
                  <c:v>68.989999999999995</c:v>
                </c:pt>
                <c:pt idx="5">
                  <c:v>66.849999999999994</c:v>
                </c:pt>
                <c:pt idx="6">
                  <c:v>67.95</c:v>
                </c:pt>
                <c:pt idx="7">
                  <c:v>67.92</c:v>
                </c:pt>
                <c:pt idx="8">
                  <c:v>65.010000000000005</c:v>
                </c:pt>
                <c:pt idx="9">
                  <c:v>58.28</c:v>
                </c:pt>
                <c:pt idx="10">
                  <c:v>67.45</c:v>
                </c:pt>
                <c:pt idx="11" formatCode="0">
                  <c:v>74.11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2D-48FC-9BBD-DAEC2377A328}"/>
            </c:ext>
          </c:extLst>
        </c:ser>
        <c:ser>
          <c:idx val="1"/>
          <c:order val="1"/>
          <c:tx>
            <c:strRef>
              <c:f>'Pro-Kopf-Verbrauch'!$B$15</c:f>
              <c:strCache>
                <c:ptCount val="1"/>
                <c:pt idx="0">
                  <c:v>Schweizer Produktion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'Pro-Kopf-Verbrauch'!$C$13:$N$13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'Pro-Kopf-Verbrauch'!$C$15:$N$15</c:f>
              <c:numCache>
                <c:formatCode>#\ ###\ ##0</c:formatCode>
                <c:ptCount val="12"/>
                <c:pt idx="0">
                  <c:v>98.93</c:v>
                </c:pt>
                <c:pt idx="1">
                  <c:v>100.74</c:v>
                </c:pt>
                <c:pt idx="2">
                  <c:v>105.94</c:v>
                </c:pt>
                <c:pt idx="3">
                  <c:v>107.04</c:v>
                </c:pt>
                <c:pt idx="4">
                  <c:v>110.48</c:v>
                </c:pt>
                <c:pt idx="5">
                  <c:v>113.87</c:v>
                </c:pt>
                <c:pt idx="6">
                  <c:v>115.78</c:v>
                </c:pt>
                <c:pt idx="7">
                  <c:v>121.02</c:v>
                </c:pt>
                <c:pt idx="8">
                  <c:v>130.16</c:v>
                </c:pt>
                <c:pt idx="9">
                  <c:v>127.36</c:v>
                </c:pt>
                <c:pt idx="10">
                  <c:v>121.33</c:v>
                </c:pt>
                <c:pt idx="11" formatCode="0">
                  <c:v>123.61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2D-48FC-9BBD-DAEC2377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33456400469759245"/>
          <c:y val="1.7391304347826087E-2"/>
          <c:w val="0.54009411496052717"/>
          <c:h val="6.375754066716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31588711752187E-2"/>
          <c:y val="0.22179944217155623"/>
          <c:w val="0.97313300003731418"/>
          <c:h val="0.68115101800264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Detailhandel!$B$15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Detailhandel!$C$13:$K$13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Detailhandel!$C$15:$K$15</c:f>
              <c:numCache>
                <c:formatCode>#\ ###\ ##0</c:formatCode>
                <c:ptCount val="9"/>
                <c:pt idx="0">
                  <c:v>190.49</c:v>
                </c:pt>
                <c:pt idx="1">
                  <c:v>187.16</c:v>
                </c:pt>
                <c:pt idx="2">
                  <c:v>193.04</c:v>
                </c:pt>
                <c:pt idx="3">
                  <c:v>206.22</c:v>
                </c:pt>
                <c:pt idx="4">
                  <c:v>268.95</c:v>
                </c:pt>
                <c:pt idx="5">
                  <c:v>249.08</c:v>
                </c:pt>
                <c:pt idx="6">
                  <c:v>227.63</c:v>
                </c:pt>
                <c:pt idx="7">
                  <c:v>202.81</c:v>
                </c:pt>
                <c:pt idx="8">
                  <c:v>224.14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CF-4A7C-92E1-3C4AF05C7D15}"/>
            </c:ext>
          </c:extLst>
        </c:ser>
        <c:ser>
          <c:idx val="1"/>
          <c:order val="1"/>
          <c:tx>
            <c:strRef>
              <c:f>Detailhandel!$B$16</c:f>
              <c:strCache>
                <c:ptCount val="1"/>
                <c:pt idx="0">
                  <c:v>Bodenhaltung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Detailhandel!$C$13:$K$13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Detailhandel!$C$16:$K$16</c:f>
              <c:numCache>
                <c:formatCode>#\ ###\ ##0</c:formatCode>
                <c:ptCount val="9"/>
                <c:pt idx="0">
                  <c:v>205.14</c:v>
                </c:pt>
                <c:pt idx="1">
                  <c:v>203.66</c:v>
                </c:pt>
                <c:pt idx="2">
                  <c:v>196.67</c:v>
                </c:pt>
                <c:pt idx="3">
                  <c:v>144.13</c:v>
                </c:pt>
                <c:pt idx="4">
                  <c:v>138.16</c:v>
                </c:pt>
                <c:pt idx="5">
                  <c:v>124.68</c:v>
                </c:pt>
                <c:pt idx="6">
                  <c:v>114.74</c:v>
                </c:pt>
                <c:pt idx="7">
                  <c:v>94.68</c:v>
                </c:pt>
                <c:pt idx="8">
                  <c:v>85.84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CF-4A7C-92E1-3C4AF05C7D15}"/>
            </c:ext>
          </c:extLst>
        </c:ser>
        <c:ser>
          <c:idx val="2"/>
          <c:order val="2"/>
          <c:tx>
            <c:strRef>
              <c:f>Detailhandel!$B$17</c:f>
              <c:strCache>
                <c:ptCount val="1"/>
                <c:pt idx="0">
                  <c:v>Freiland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Detailhandel!$C$13:$K$13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Detailhandel!$C$17:$K$17</c:f>
              <c:numCache>
                <c:formatCode>#\ ###\ ##0</c:formatCode>
                <c:ptCount val="9"/>
                <c:pt idx="0">
                  <c:v>178.87</c:v>
                </c:pt>
                <c:pt idx="1">
                  <c:v>190.73</c:v>
                </c:pt>
                <c:pt idx="2">
                  <c:v>206.52</c:v>
                </c:pt>
                <c:pt idx="3">
                  <c:v>265.39999999999998</c:v>
                </c:pt>
                <c:pt idx="4">
                  <c:v>312.92</c:v>
                </c:pt>
                <c:pt idx="5">
                  <c:v>314.7</c:v>
                </c:pt>
                <c:pt idx="6">
                  <c:v>298.41000000000003</c:v>
                </c:pt>
                <c:pt idx="7">
                  <c:v>316.67</c:v>
                </c:pt>
                <c:pt idx="8">
                  <c:v>331.9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CF-4A7C-92E1-3C4AF05C7D15}"/>
            </c:ext>
          </c:extLst>
        </c:ser>
        <c:ser>
          <c:idx val="3"/>
          <c:order val="3"/>
          <c:tx>
            <c:strRef>
              <c:f>Detailhandel!$B$18</c:f>
              <c:strCache>
                <c:ptCount val="1"/>
                <c:pt idx="0">
                  <c:v>Bio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Detailhandel!$C$13:$K$13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Detailhandel!$C$18:$K$18</c:f>
              <c:numCache>
                <c:formatCode>#\ ###\ ##0</c:formatCode>
                <c:ptCount val="9"/>
                <c:pt idx="0">
                  <c:v>100.66</c:v>
                </c:pt>
                <c:pt idx="1">
                  <c:v>108.8</c:v>
                </c:pt>
                <c:pt idx="2">
                  <c:v>118.21</c:v>
                </c:pt>
                <c:pt idx="3">
                  <c:v>126.22</c:v>
                </c:pt>
                <c:pt idx="4">
                  <c:v>140.22999999999999</c:v>
                </c:pt>
                <c:pt idx="5">
                  <c:v>135.24</c:v>
                </c:pt>
                <c:pt idx="6">
                  <c:v>136.88</c:v>
                </c:pt>
                <c:pt idx="7">
                  <c:v>124.82</c:v>
                </c:pt>
                <c:pt idx="8">
                  <c:v>128.91999999999999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CF-4A7C-92E1-3C4AF05C7D15}"/>
            </c:ext>
          </c:extLst>
        </c:ser>
        <c:ser>
          <c:idx val="4"/>
          <c:order val="4"/>
          <c:tx>
            <c:strRef>
              <c:f>Detailhandel!$B$14</c:f>
              <c:strCache>
                <c:ptCount val="1"/>
                <c:pt idx="0">
                  <c:v>Keine Angabe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BC-45D3-8B59-56EA1D021B49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BC-45D3-8B59-56EA1D021B49}"/>
                </c:ext>
              </c:extLst>
            </c:dLbl>
            <c:dLbl>
              <c:idx val="5"/>
              <c:layout>
                <c:manualLayout>
                  <c:x val="-8.2348554847703811E-3"/>
                  <c:y val="-6.20293016984333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CF-4315-94E4-EBB8D92490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Detailhandel!$C$13:$K$13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Detailhandel!$C$14:$K$14</c:f>
              <c:numCache>
                <c:formatCode>#\ ###\ ##0</c:formatCode>
                <c:ptCount val="9"/>
                <c:pt idx="0">
                  <c:v>62.33</c:v>
                </c:pt>
                <c:pt idx="1">
                  <c:v>64.45</c:v>
                </c:pt>
                <c:pt idx="2">
                  <c:v>55.15</c:v>
                </c:pt>
                <c:pt idx="3">
                  <c:v>37.76</c:v>
                </c:pt>
                <c:pt idx="4">
                  <c:v>45.85</c:v>
                </c:pt>
                <c:pt idx="5">
                  <c:v>44.36</c:v>
                </c:pt>
                <c:pt idx="6">
                  <c:v>41.19</c:v>
                </c:pt>
                <c:pt idx="7">
                  <c:v>39.82</c:v>
                </c:pt>
                <c:pt idx="8">
                  <c:v>40.81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6-4878-84A9-F0BA35E33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72376216984819E-2"/>
          <c:y val="8.0808560139636193E-2"/>
          <c:w val="0.95445508420139857"/>
          <c:h val="0.73929721005669846"/>
        </c:manualLayout>
      </c:layout>
      <c:lineChart>
        <c:grouping val="standard"/>
        <c:varyColors val="0"/>
        <c:ser>
          <c:idx val="0"/>
          <c:order val="0"/>
          <c:tx>
            <c:v>CH-Eier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25400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9F-4112-ADDB-9353915741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Verarbeitungseier!$C$13:$K$13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Verarbeitungseier!$C$18:$K$18</c:f>
              <c:numCache>
                <c:formatCode>#\ ##0</c:formatCode>
                <c:ptCount val="9"/>
                <c:pt idx="0">
                  <c:v>88.35</c:v>
                </c:pt>
                <c:pt idx="1">
                  <c:v>101.36</c:v>
                </c:pt>
                <c:pt idx="2">
                  <c:v>103.2</c:v>
                </c:pt>
                <c:pt idx="3">
                  <c:v>111.64</c:v>
                </c:pt>
                <c:pt idx="4">
                  <c:v>118.14</c:v>
                </c:pt>
                <c:pt idx="5">
                  <c:v>134.71</c:v>
                </c:pt>
                <c:pt idx="6">
                  <c:v>162.08000000000001</c:v>
                </c:pt>
                <c:pt idx="7">
                  <c:v>147.88999999999999</c:v>
                </c:pt>
                <c:pt idx="8">
                  <c:v>152.58000000000001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5-4F28-951D-602FBF65355B}"/>
            </c:ext>
          </c:extLst>
        </c:ser>
        <c:ser>
          <c:idx val="1"/>
          <c:order val="1"/>
          <c:tx>
            <c:strRef>
              <c:f>Verarbeitungseier!$B$14</c:f>
              <c:strCache>
                <c:ptCount val="1"/>
                <c:pt idx="0">
                  <c:v>Import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F-4112-ADDB-935391574192}"/>
                </c:ext>
              </c:extLst>
            </c:dLbl>
            <c:dLbl>
              <c:idx val="7"/>
              <c:layout>
                <c:manualLayout>
                  <c:x val="-4.5860591798206514E-2"/>
                  <c:y val="3.7009434563816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6D-4435-9F10-1B649F4A71C4}"/>
                </c:ext>
              </c:extLst>
            </c:dLbl>
            <c:dLbl>
              <c:idx val="8"/>
              <c:layout>
                <c:manualLayout>
                  <c:x val="-4.1384249305154962E-2"/>
                  <c:y val="4.4338035467543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6D-4435-9F10-1B649F4A71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Verarbeitungseier!$C$13:$K$13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Verarbeitungseier!$C$14:$K$14</c:f>
              <c:numCache>
                <c:formatCode>#\ ###\ ##0</c:formatCode>
                <c:ptCount val="9"/>
                <c:pt idx="0">
                  <c:v>176.36</c:v>
                </c:pt>
                <c:pt idx="1">
                  <c:v>187.41</c:v>
                </c:pt>
                <c:pt idx="2">
                  <c:v>166.44</c:v>
                </c:pt>
                <c:pt idx="3">
                  <c:v>158.59</c:v>
                </c:pt>
                <c:pt idx="4">
                  <c:v>136.47999999999999</c:v>
                </c:pt>
                <c:pt idx="5">
                  <c:v>126.45</c:v>
                </c:pt>
                <c:pt idx="6">
                  <c:v>93.89</c:v>
                </c:pt>
                <c:pt idx="7">
                  <c:v>117.41</c:v>
                </c:pt>
                <c:pt idx="8">
                  <c:v>135.44999999999999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F5-4F28-951D-602FBF65355B}"/>
            </c:ext>
          </c:extLst>
        </c:ser>
        <c:ser>
          <c:idx val="2"/>
          <c:order val="2"/>
          <c:tx>
            <c:strRef>
              <c:f>Verarbeitungseier!$B$19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939598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939598"/>
              </a:solidFill>
              <a:ln w="25400">
                <a:solidFill>
                  <a:srgbClr val="93959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Verarbeitungseier!$C$13:$K$13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Verarbeitungseier!$C$19:$K$19</c:f>
              <c:numCache>
                <c:formatCode>#\ ##0</c:formatCode>
                <c:ptCount val="9"/>
                <c:pt idx="0">
                  <c:v>264.71000000000004</c:v>
                </c:pt>
                <c:pt idx="1">
                  <c:v>288.77</c:v>
                </c:pt>
                <c:pt idx="2">
                  <c:v>269.64</c:v>
                </c:pt>
                <c:pt idx="3">
                  <c:v>270.23</c:v>
                </c:pt>
                <c:pt idx="4">
                  <c:v>254.63</c:v>
                </c:pt>
                <c:pt idx="5">
                  <c:v>261.15999999999997</c:v>
                </c:pt>
                <c:pt idx="6">
                  <c:v>255.97</c:v>
                </c:pt>
                <c:pt idx="7">
                  <c:v>265.3</c:v>
                </c:pt>
                <c:pt idx="8">
                  <c:v>288.02999999999997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F5-4F28-951D-602FBF65355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1229935"/>
        <c:axId val="771224111"/>
      </c:lineChart>
      <c:catAx>
        <c:axId val="77122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71224111"/>
        <c:crosses val="autoZero"/>
        <c:auto val="1"/>
        <c:lblAlgn val="ctr"/>
        <c:lblOffset val="100"/>
        <c:noMultiLvlLbl val="0"/>
      </c:catAx>
      <c:valAx>
        <c:axId val="771224111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0" sourceLinked="1"/>
        <c:majorTickMark val="none"/>
        <c:minorTickMark val="none"/>
        <c:tickLblPos val="nextTo"/>
        <c:crossAx val="7712299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9400434961527447"/>
          <c:y val="1.3468013468013467E-2"/>
          <c:w val="0.55544035096971911"/>
          <c:h val="6.739966584522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585763684999E-2"/>
          <c:y val="0.15217390560448357"/>
          <c:w val="0.9419977816924382"/>
          <c:h val="0.749681845355113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Marktentlastung!$B$14</c:f>
              <c:strCache>
                <c:ptCount val="1"/>
                <c:pt idx="0">
                  <c:v>Aufschlagsaktion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56-4C37-963D-BFD6271B0F53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Marktentlastung!$C$13:$N$13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Marktentlastung!$C$14:$N$14</c:f>
              <c:numCache>
                <c:formatCode>#\ ###\ ##0</c:formatCode>
                <c:ptCount val="12"/>
                <c:pt idx="0">
                  <c:v>13.2</c:v>
                </c:pt>
                <c:pt idx="1">
                  <c:v>11.83</c:v>
                </c:pt>
                <c:pt idx="2">
                  <c:v>15.86</c:v>
                </c:pt>
                <c:pt idx="3">
                  <c:v>14.46</c:v>
                </c:pt>
                <c:pt idx="4">
                  <c:v>16.88</c:v>
                </c:pt>
                <c:pt idx="5">
                  <c:v>14.89</c:v>
                </c:pt>
                <c:pt idx="6">
                  <c:v>20.71</c:v>
                </c:pt>
                <c:pt idx="7">
                  <c:v>18.190000000000001</c:v>
                </c:pt>
                <c:pt idx="8">
                  <c:v>27.8</c:v>
                </c:pt>
                <c:pt idx="9">
                  <c:v>43.68</c:v>
                </c:pt>
                <c:pt idx="10">
                  <c:v>24.58</c:v>
                </c:pt>
                <c:pt idx="11">
                  <c:v>25.86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56-4C37-963D-BFD6271B0F53}"/>
            </c:ext>
          </c:extLst>
        </c:ser>
        <c:ser>
          <c:idx val="1"/>
          <c:order val="1"/>
          <c:tx>
            <c:strRef>
              <c:f>Marktentlastung!$B$15</c:f>
              <c:strCache>
                <c:ptCount val="1"/>
                <c:pt idx="0">
                  <c:v>Verbilligungsaktion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"/>
                  <c:y val="2.0131600874784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74-42C6-86A9-418FBD54C11A}"/>
                </c:ext>
              </c:extLst>
            </c:dLbl>
            <c:dLbl>
              <c:idx val="8"/>
              <c:layout>
                <c:manualLayout>
                  <c:x val="-3.3131113853435081E-5"/>
                  <c:y val="3.4453990319938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74-42C6-86A9-418FBD54C11A}"/>
                </c:ext>
              </c:extLst>
            </c:dLbl>
            <c:dLbl>
              <c:idx val="9"/>
              <c:layout>
                <c:manualLayout>
                  <c:x val="9.8622025245695584E-4"/>
                  <c:y val="4.3087709195802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74-42C6-86A9-418FBD54C11A}"/>
                </c:ext>
              </c:extLst>
            </c:dLbl>
            <c:dLbl>
              <c:idx val="10"/>
              <c:layout>
                <c:manualLayout>
                  <c:x val="0"/>
                  <c:y val="1.6966157192114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0C-4FBE-AF2D-7ED802CA5CFC}"/>
                </c:ext>
              </c:extLst>
            </c:dLbl>
            <c:dLbl>
              <c:idx val="11"/>
              <c:layout>
                <c:manualLayout>
                  <c:x val="-1.5199878942753165E-16"/>
                  <c:y val="2.5449235788171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FB-4932-9EF7-79DB47A7065C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Marktentlastung!$C$13:$N$13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Marktentlastung!$C$15:$N$15</c:f>
              <c:numCache>
                <c:formatCode>#\ ###\ ##0</c:formatCode>
                <c:ptCount val="12"/>
                <c:pt idx="0">
                  <c:v>7.38</c:v>
                </c:pt>
                <c:pt idx="1">
                  <c:v>5.44</c:v>
                </c:pt>
                <c:pt idx="2">
                  <c:v>8.02</c:v>
                </c:pt>
                <c:pt idx="3">
                  <c:v>7.88</c:v>
                </c:pt>
                <c:pt idx="4">
                  <c:v>9.75</c:v>
                </c:pt>
                <c:pt idx="5">
                  <c:v>8.4600000000000009</c:v>
                </c:pt>
                <c:pt idx="6">
                  <c:v>10.98</c:v>
                </c:pt>
                <c:pt idx="7">
                  <c:v>6.79</c:v>
                </c:pt>
                <c:pt idx="8">
                  <c:v>12.58</c:v>
                </c:pt>
                <c:pt idx="9">
                  <c:v>12.04</c:v>
                </c:pt>
                <c:pt idx="10">
                  <c:v>9.6999999999999993</c:v>
                </c:pt>
                <c:pt idx="11">
                  <c:v>11.07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56-4C37-963D-BFD6271B0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scatterChart>
        <c:scatterStyle val="lineMarker"/>
        <c:varyColors val="0"/>
        <c:ser>
          <c:idx val="2"/>
          <c:order val="2"/>
          <c:tx>
            <c:v>Anteil MEM / CH Gesamtproduktion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Marktentlastung!$C$24:$N$24</c:f>
              <c:numCache>
                <c:formatCode>#\ ##0.0%</c:formatCode>
                <c:ptCount val="12"/>
                <c:pt idx="0">
                  <c:v>2.5338898533594351E-2</c:v>
                </c:pt>
                <c:pt idx="1">
                  <c:v>2.0630009675916525E-2</c:v>
                </c:pt>
                <c:pt idx="2">
                  <c:v>2.6866477656271093E-2</c:v>
                </c:pt>
                <c:pt idx="3">
                  <c:v>2.4641245960225454E-2</c:v>
                </c:pt>
                <c:pt idx="4">
                  <c:v>2.8324664688301051E-2</c:v>
                </c:pt>
                <c:pt idx="5">
                  <c:v>2.3984140679567775E-2</c:v>
                </c:pt>
                <c:pt idx="6">
                  <c:v>3.1678912380666766E-2</c:v>
                </c:pt>
                <c:pt idx="7">
                  <c:v>2.3483402743177308E-2</c:v>
                </c:pt>
                <c:pt idx="8">
                  <c:v>3.5254675304265834E-2</c:v>
                </c:pt>
                <c:pt idx="9">
                  <c:v>4.910375945150431E-2</c:v>
                </c:pt>
                <c:pt idx="10">
                  <c:v>3.1359203761640773E-2</c:v>
                </c:pt>
                <c:pt idx="11">
                  <c:v>3.2866398490619765E-2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274-42C6-86A9-418FBD54C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3836432"/>
        <c:axId val="1133828944"/>
      </c:scatte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1676696"/>
        <c:crosses val="autoZero"/>
        <c:crossBetween val="between"/>
      </c:valAx>
      <c:valAx>
        <c:axId val="1133828944"/>
        <c:scaling>
          <c:orientation val="minMax"/>
        </c:scaling>
        <c:delete val="0"/>
        <c:axPos val="r"/>
        <c:numFmt formatCode="#\ ##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3836432"/>
        <c:crosses val="max"/>
        <c:crossBetween val="midCat"/>
      </c:valAx>
      <c:valAx>
        <c:axId val="1133836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133828944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1705568604423566"/>
          <c:y val="3.4774756092845374E-2"/>
          <c:w val="0.8539432048019836"/>
          <c:h val="9.8485758409154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Preise!$C$13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Preise!$C$14:$C$16</c:f>
              <c:numCache>
                <c:formatCode>0</c:formatCode>
                <c:ptCount val="3"/>
                <c:pt idx="0">
                  <c:v>21.59</c:v>
                </c:pt>
                <c:pt idx="1">
                  <c:v>22.35</c:v>
                </c:pt>
                <c:pt idx="2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365-45C5-82F0-80DFFE79DFF5}"/>
            </c:ext>
          </c:extLst>
        </c:ser>
        <c:ser>
          <c:idx val="4"/>
          <c:order val="1"/>
          <c:tx>
            <c:strRef>
              <c:f>Preise!$D$13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Preise!$D$14:$D$16</c:f>
              <c:numCache>
                <c:formatCode>0</c:formatCode>
                <c:ptCount val="3"/>
                <c:pt idx="0">
                  <c:v>21.6</c:v>
                </c:pt>
                <c:pt idx="1">
                  <c:v>22.42</c:v>
                </c:pt>
                <c:pt idx="2">
                  <c:v>42.18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65-45C5-82F0-80DFFE79DFF5}"/>
            </c:ext>
          </c:extLst>
        </c:ser>
        <c:ser>
          <c:idx val="5"/>
          <c:order val="2"/>
          <c:tx>
            <c:strRef>
              <c:f>Preise!$E$13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Preise!$E$14:$E$16</c:f>
              <c:numCache>
                <c:formatCode>0</c:formatCode>
                <c:ptCount val="3"/>
                <c:pt idx="0">
                  <c:v>21.77</c:v>
                </c:pt>
                <c:pt idx="1">
                  <c:v>22.68</c:v>
                </c:pt>
                <c:pt idx="2">
                  <c:v>42.51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65-45C5-82F0-80DFFE79DFF5}"/>
            </c:ext>
          </c:extLst>
        </c:ser>
        <c:ser>
          <c:idx val="6"/>
          <c:order val="3"/>
          <c:tx>
            <c:strRef>
              <c:f>Preise!$F$13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Preise!$F$14:$F$16</c:f>
              <c:numCache>
                <c:formatCode>0</c:formatCode>
                <c:ptCount val="3"/>
                <c:pt idx="0">
                  <c:v>21.69</c:v>
                </c:pt>
                <c:pt idx="1">
                  <c:v>22.96</c:v>
                </c:pt>
                <c:pt idx="2">
                  <c:v>43.33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65-45C5-82F0-80DFFE79DFF5}"/>
            </c:ext>
          </c:extLst>
        </c:ser>
        <c:ser>
          <c:idx val="7"/>
          <c:order val="4"/>
          <c:tx>
            <c:strRef>
              <c:f>Preise!$G$13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Preise!$G$14:$G$16</c:f>
              <c:numCache>
                <c:formatCode>0</c:formatCode>
                <c:ptCount val="3"/>
                <c:pt idx="0">
                  <c:v>21.43</c:v>
                </c:pt>
                <c:pt idx="1">
                  <c:v>22.84</c:v>
                </c:pt>
                <c:pt idx="2">
                  <c:v>43.64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365-45C5-82F0-80DFFE79DFF5}"/>
            </c:ext>
          </c:extLst>
        </c:ser>
        <c:ser>
          <c:idx val="8"/>
          <c:order val="5"/>
          <c:tx>
            <c:strRef>
              <c:f>Preise!$H$13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Preise!$H$14:$H$16</c:f>
              <c:numCache>
                <c:formatCode>0</c:formatCode>
                <c:ptCount val="3"/>
                <c:pt idx="0">
                  <c:v>20.7</c:v>
                </c:pt>
                <c:pt idx="1">
                  <c:v>22.33</c:v>
                </c:pt>
                <c:pt idx="2">
                  <c:v>43.07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365-45C5-82F0-80DFFE79DFF5}"/>
            </c:ext>
          </c:extLst>
        </c:ser>
        <c:ser>
          <c:idx val="9"/>
          <c:order val="6"/>
          <c:tx>
            <c:strRef>
              <c:f>Preise!$I$13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Preise!$I$14:$I$16</c:f>
              <c:numCache>
                <c:formatCode>0</c:formatCode>
                <c:ptCount val="3"/>
                <c:pt idx="0">
                  <c:v>21.63</c:v>
                </c:pt>
                <c:pt idx="1">
                  <c:v>23.37</c:v>
                </c:pt>
                <c:pt idx="2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365-45C5-82F0-80DFFE79DFF5}"/>
            </c:ext>
          </c:extLst>
        </c:ser>
        <c:ser>
          <c:idx val="10"/>
          <c:order val="7"/>
          <c:tx>
            <c:strRef>
              <c:f>Preise!$J$13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6829A27-3A53-4E63-976C-50B6E2A9FD34}" type="VALUE">
                      <a:rPr lang="en-US">
                        <a:solidFill>
                          <a:schemeClr val="bg1"/>
                        </a:solidFill>
                      </a:rPr>
                      <a:pPr/>
                      <a:t>[WERT]</a:t>
                    </a:fld>
                    <a:endParaRPr lang="de-CH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4AC-446C-B31B-1A9A7D80DBA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250B7E-B9C8-4E1E-B514-6117B7616A04}" type="VALUE">
                      <a:rPr lang="en-US">
                        <a:solidFill>
                          <a:schemeClr val="bg1"/>
                        </a:solidFill>
                      </a:rPr>
                      <a:pPr/>
                      <a:t>[WERT]</a:t>
                    </a:fld>
                    <a:endParaRPr lang="de-CH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4AC-446C-B31B-1A9A7D80DBA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4AC-446C-B31B-1A9A7D80DB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Preise!$J$14:$J$16</c:f>
              <c:numCache>
                <c:formatCode>0</c:formatCode>
                <c:ptCount val="3"/>
                <c:pt idx="0">
                  <c:v>20.77</c:v>
                </c:pt>
                <c:pt idx="1">
                  <c:v>24.15</c:v>
                </c:pt>
                <c:pt idx="2">
                  <c:v>45.61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9-42F3-B5AE-AB2617AE9D9C}"/>
            </c:ext>
          </c:extLst>
        </c:ser>
        <c:ser>
          <c:idx val="11"/>
          <c:order val="8"/>
          <c:tx>
            <c:strRef>
              <c:f>Preise!$K$13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Preise!$B$14:$B$16</c:f>
              <c:strCache>
                <c:ptCount val="3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</c:strCache>
            </c:strRef>
          </c:cat>
          <c:val>
            <c:numRef>
              <c:f>Preise!$K$14:$K$16</c:f>
              <c:numCache>
                <c:formatCode>0</c:formatCode>
                <c:ptCount val="3"/>
                <c:pt idx="0">
                  <c:v>20.64</c:v>
                </c:pt>
                <c:pt idx="1">
                  <c:v>24.12</c:v>
                </c:pt>
                <c:pt idx="2">
                  <c:v>45.62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84-45EA-B806-09804AF897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553548144"/>
        <c:axId val="1553565616"/>
      </c:barChart>
      <c:catAx>
        <c:axId val="15535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553565616"/>
        <c:crosses val="autoZero"/>
        <c:auto val="1"/>
        <c:lblAlgn val="ctr"/>
        <c:lblOffset val="100"/>
        <c:noMultiLvlLbl val="0"/>
      </c:catAx>
      <c:valAx>
        <c:axId val="1553565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" sourceLinked="1"/>
        <c:majorTickMark val="none"/>
        <c:minorTickMark val="none"/>
        <c:tickLblPos val="nextTo"/>
        <c:crossAx val="155354814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Preise!$C$21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Preise!$B$22:$B$25</c:f>
              <c:strCache>
                <c:ptCount val="4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Preise!$C$22:$C$25</c:f>
              <c:numCache>
                <c:formatCode>0</c:formatCode>
                <c:ptCount val="4"/>
                <c:pt idx="0">
                  <c:v>40.630000000000003</c:v>
                </c:pt>
                <c:pt idx="1">
                  <c:v>58.67</c:v>
                </c:pt>
                <c:pt idx="2">
                  <c:v>82.76</c:v>
                </c:pt>
                <c:pt idx="3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7-48A3-86DB-307105CA4407}"/>
            </c:ext>
          </c:extLst>
        </c:ser>
        <c:ser>
          <c:idx val="1"/>
          <c:order val="1"/>
          <c:tx>
            <c:strRef>
              <c:f>Preise!$D$21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Preise!$B$22:$B$25</c:f>
              <c:strCache>
                <c:ptCount val="4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Preise!$D$22:$D$25</c:f>
              <c:numCache>
                <c:formatCode>0</c:formatCode>
                <c:ptCount val="4"/>
                <c:pt idx="0">
                  <c:v>40.659999999999997</c:v>
                </c:pt>
                <c:pt idx="1">
                  <c:v>59.02</c:v>
                </c:pt>
                <c:pt idx="2">
                  <c:v>82.58</c:v>
                </c:pt>
                <c:pt idx="3">
                  <c:v>22.09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7-48A3-86DB-307105CA4407}"/>
            </c:ext>
          </c:extLst>
        </c:ser>
        <c:ser>
          <c:idx val="2"/>
          <c:order val="2"/>
          <c:tx>
            <c:strRef>
              <c:f>Preise!$E$21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Preise!$B$22:$B$25</c:f>
              <c:strCache>
                <c:ptCount val="4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Preise!$E$22:$E$25</c:f>
              <c:numCache>
                <c:formatCode>0</c:formatCode>
                <c:ptCount val="4"/>
                <c:pt idx="0">
                  <c:v>39.86</c:v>
                </c:pt>
                <c:pt idx="1">
                  <c:v>58.43</c:v>
                </c:pt>
                <c:pt idx="2">
                  <c:v>82.46</c:v>
                </c:pt>
                <c:pt idx="3">
                  <c:v>24.08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7-48A3-86DB-307105CA4407}"/>
            </c:ext>
          </c:extLst>
        </c:ser>
        <c:ser>
          <c:idx val="3"/>
          <c:order val="3"/>
          <c:tx>
            <c:strRef>
              <c:f>Preise!$F$21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Preise!$B$22:$B$25</c:f>
              <c:strCache>
                <c:ptCount val="4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Preise!$F$22:$F$25</c:f>
              <c:numCache>
                <c:formatCode>0</c:formatCode>
                <c:ptCount val="4"/>
                <c:pt idx="0">
                  <c:v>40.590000000000003</c:v>
                </c:pt>
                <c:pt idx="1">
                  <c:v>62.03</c:v>
                </c:pt>
                <c:pt idx="2">
                  <c:v>86.66</c:v>
                </c:pt>
                <c:pt idx="3">
                  <c:v>28.24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37-48A3-86DB-307105CA4407}"/>
            </c:ext>
          </c:extLst>
        </c:ser>
        <c:ser>
          <c:idx val="4"/>
          <c:order val="4"/>
          <c:tx>
            <c:strRef>
              <c:f>Preise!$G$21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Preise!$B$22:$B$25</c:f>
              <c:strCache>
                <c:ptCount val="4"/>
                <c:pt idx="0">
                  <c:v>Bodenhaltung</c:v>
                </c:pt>
                <c:pt idx="1">
                  <c:v>Freiland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Preise!$G$22:$G$25</c:f>
              <c:numCache>
                <c:formatCode>0</c:formatCode>
                <c:ptCount val="4"/>
                <c:pt idx="0">
                  <c:v>40.229999999999997</c:v>
                </c:pt>
                <c:pt idx="1">
                  <c:v>62.66</c:v>
                </c:pt>
                <c:pt idx="2">
                  <c:v>86.73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37-48A3-86DB-307105CA44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553548144"/>
        <c:axId val="1553565616"/>
      </c:barChart>
      <c:catAx>
        <c:axId val="15535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553565616"/>
        <c:crosses val="autoZero"/>
        <c:auto val="1"/>
        <c:lblAlgn val="ctr"/>
        <c:lblOffset val="100"/>
        <c:noMultiLvlLbl val="0"/>
      </c:catAx>
      <c:valAx>
        <c:axId val="1553565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" sourceLinked="1"/>
        <c:majorTickMark val="none"/>
        <c:minorTickMark val="none"/>
        <c:tickLblPos val="nextTo"/>
        <c:crossAx val="155354814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6</xdr:col>
      <xdr:colOff>534207</xdr:colOff>
      <xdr:row>4</xdr:row>
      <xdr:rowOff>114412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id="{7FA54147-5EB7-4FB0-873E-1041C7BDA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7625" y="38100"/>
          <a:ext cx="5782482" cy="800212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</xdr:row>
      <xdr:rowOff>142875</xdr:rowOff>
    </xdr:from>
    <xdr:to>
      <xdr:col>7</xdr:col>
      <xdr:colOff>149225</xdr:colOff>
      <xdr:row>9</xdr:row>
      <xdr:rowOff>615950</xdr:rowOff>
    </xdr:to>
    <xdr:sp macro="" textlink="">
      <xdr:nvSpPr>
        <xdr:cNvPr id="72" name="Haupttitel1">
          <a:extLst>
            <a:ext uri="{FF2B5EF4-FFF2-40B4-BE49-F238E27FC236}">
              <a16:creationId xmlns:a16="http://schemas.microsoft.com/office/drawing/2014/main" id="{0F47D867-F352-4C82-AE18-A5E6D33887B9}"/>
            </a:ext>
          </a:extLst>
        </xdr:cNvPr>
        <xdr:cNvSpPr txBox="1"/>
      </xdr:nvSpPr>
      <xdr:spPr>
        <a:xfrm>
          <a:off x="9525" y="1228725"/>
          <a:ext cx="62738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SCHWEIZER EIERMARKT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Entwicklung der Inlandproduktion nach Produktionssystem</a:t>
          </a:r>
        </a:p>
      </xdr:txBody>
    </xdr:sp>
    <xdr:clientData/>
  </xdr:twoCellAnchor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73" name="maintitleline1">
          <a:extLst>
            <a:ext uri="{FF2B5EF4-FFF2-40B4-BE49-F238E27FC236}">
              <a16:creationId xmlns:a16="http://schemas.microsoft.com/office/drawing/2014/main" id="{39A96C1C-2141-47D1-B50A-77CDD2D7A70C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15</xdr:col>
      <xdr:colOff>226088</xdr:colOff>
      <xdr:row>6</xdr:row>
      <xdr:rowOff>103413</xdr:rowOff>
    </xdr:from>
    <xdr:to>
      <xdr:col>21</xdr:col>
      <xdr:colOff>59173</xdr:colOff>
      <xdr:row>9</xdr:row>
      <xdr:rowOff>408213</xdr:rowOff>
    </xdr:to>
    <xdr:grpSp>
      <xdr:nvGrpSpPr>
        <xdr:cNvPr id="74" name="Quellenangaben1">
          <a:extLst>
            <a:ext uri="{FF2B5EF4-FFF2-40B4-BE49-F238E27FC236}">
              <a16:creationId xmlns:a16="http://schemas.microsoft.com/office/drawing/2014/main" id="{1D03E892-07AA-4FA7-8E71-C20E13FAF38C}"/>
            </a:ext>
          </a:extLst>
        </xdr:cNvPr>
        <xdr:cNvGrpSpPr/>
      </xdr:nvGrpSpPr>
      <xdr:grpSpPr>
        <a:xfrm>
          <a:off x="13065788" y="1189263"/>
          <a:ext cx="4862285" cy="847725"/>
          <a:chOff x="8512175" y="1212850"/>
          <a:chExt cx="4851400" cy="844912"/>
        </a:xfrm>
      </xdr:grpSpPr>
      <xdr:sp macro="" textlink="">
        <xdr:nvSpPr>
          <xdr:cNvPr id="75" name="Source1">
            <a:extLst>
              <a:ext uri="{FF2B5EF4-FFF2-40B4-BE49-F238E27FC236}">
                <a16:creationId xmlns:a16="http://schemas.microsoft.com/office/drawing/2014/main" id="{E9FC71DB-2CBD-42A8-8B88-DA132E216E4B}"/>
              </a:ext>
            </a:extLst>
          </xdr:cNvPr>
          <xdr:cNvSpPr txBox="1"/>
        </xdr:nvSpPr>
        <xdr:spPr>
          <a:xfrm>
            <a:off x="8512175" y="1212850"/>
            <a:ext cx="4851400" cy="18675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BLW, Fachbereich Marktanalysen</a:t>
            </a:r>
          </a:p>
        </xdr:txBody>
      </xdr:sp>
      <xdr:sp macro="" textlink="">
        <xdr:nvSpPr>
          <xdr:cNvPr id="76" name="Publication1">
            <a:extLst>
              <a:ext uri="{FF2B5EF4-FFF2-40B4-BE49-F238E27FC236}">
                <a16:creationId xmlns:a16="http://schemas.microsoft.com/office/drawing/2014/main" id="{9C5E79C5-1283-4DF4-A1A8-A7B42740640C}"/>
              </a:ext>
            </a:extLst>
          </xdr:cNvPr>
          <xdr:cNvSpPr txBox="1"/>
        </xdr:nvSpPr>
        <xdr:spPr>
          <a:xfrm>
            <a:off x="8512175" y="1574800"/>
            <a:ext cx="4851400" cy="48296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15</xdr:col>
      <xdr:colOff>226088</xdr:colOff>
      <xdr:row>11</xdr:row>
      <xdr:rowOff>13474</xdr:rowOff>
    </xdr:from>
    <xdr:to>
      <xdr:col>23</xdr:col>
      <xdr:colOff>165614</xdr:colOff>
      <xdr:row>37</xdr:row>
      <xdr:rowOff>113169</xdr:rowOff>
    </xdr:to>
    <xdr:grpSp>
      <xdr:nvGrpSpPr>
        <xdr:cNvPr id="22" name="Gruppieren 21">
          <a:extLst>
            <a:ext uri="{FF2B5EF4-FFF2-40B4-BE49-F238E27FC236}">
              <a16:creationId xmlns:a16="http://schemas.microsoft.com/office/drawing/2014/main" id="{048EDE97-C970-3A88-5425-C6B55674FB3A}"/>
            </a:ext>
          </a:extLst>
        </xdr:cNvPr>
        <xdr:cNvGrpSpPr/>
      </xdr:nvGrpSpPr>
      <xdr:grpSpPr>
        <a:xfrm>
          <a:off x="13065788" y="2518549"/>
          <a:ext cx="6645126" cy="4614545"/>
          <a:chOff x="13152874" y="6068653"/>
          <a:chExt cx="6688668" cy="4562838"/>
        </a:xfrm>
      </xdr:grpSpPr>
      <xdr:sp macro="" textlink="">
        <xdr:nvSpPr>
          <xdr:cNvPr id="78" name="graphtextu1">
            <a:extLst>
              <a:ext uri="{FF2B5EF4-FFF2-40B4-BE49-F238E27FC236}">
                <a16:creationId xmlns:a16="http://schemas.microsoft.com/office/drawing/2014/main" id="{7EAE01DE-64E5-410A-A15E-0A40F329774A}"/>
              </a:ext>
            </a:extLst>
          </xdr:cNvPr>
          <xdr:cNvSpPr txBox="1"/>
        </xdr:nvSpPr>
        <xdr:spPr>
          <a:xfrm>
            <a:off x="13169618" y="6092400"/>
            <a:ext cx="6356411" cy="8440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802030000000004" pitchFamily="34" charset="0"/>
                <a:ea typeface="Inter" panose="020B0802030000000004" pitchFamily="34" charset="0"/>
                <a:cs typeface="Arial" panose="020B0604020202020204" pitchFamily="34" charset="0"/>
              </a:rPr>
              <a:t>SCHWEIZER EIERMARKT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Entwicklung der Inlandproduktion nach Produktionssystem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itchFamily="2" charset="0"/>
              <a:ea typeface="Roboto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Mio. Stück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2013..2024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9" name="graphtextl1">
            <a:extLst>
              <a:ext uri="{FF2B5EF4-FFF2-40B4-BE49-F238E27FC236}">
                <a16:creationId xmlns:a16="http://schemas.microsoft.com/office/drawing/2014/main" id="{76A0B3C9-5191-46BF-AA8F-4AF20446A38B}"/>
              </a:ext>
            </a:extLst>
          </xdr:cNvPr>
          <xdr:cNvSpPr txBox="1"/>
        </xdr:nvSpPr>
        <xdr:spPr>
          <a:xfrm>
            <a:off x="13169618" y="10426118"/>
            <a:ext cx="6668785" cy="20537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Quelle: Aviforum, Fachbereich Marktanalysen BLW</a:t>
            </a:r>
          </a:p>
        </xdr:txBody>
      </xdr:sp>
      <xdr:cxnSp macro="">
        <xdr:nvCxnSpPr>
          <xdr:cNvPr id="80" name="titleline1">
            <a:extLst>
              <a:ext uri="{FF2B5EF4-FFF2-40B4-BE49-F238E27FC236}">
                <a16:creationId xmlns:a16="http://schemas.microsoft.com/office/drawing/2014/main" id="{DC26200B-F0B3-4D6B-8936-400C4444D5F1}"/>
              </a:ext>
            </a:extLst>
          </xdr:cNvPr>
          <xdr:cNvCxnSpPr/>
        </xdr:nvCxnSpPr>
        <xdr:spPr>
          <a:xfrm>
            <a:off x="13169618" y="6068653"/>
            <a:ext cx="506516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83" name="Prereport1">
            <a:extLst>
              <a:ext uri="{FF2B5EF4-FFF2-40B4-BE49-F238E27FC236}">
                <a16:creationId xmlns:a16="http://schemas.microsoft.com/office/drawing/2014/main" id="{7187FB57-FB46-4519-85C6-568F963BFD79}"/>
              </a:ext>
            </a:extLst>
          </xdr:cNvPr>
          <xdr:cNvGraphicFramePr/>
        </xdr:nvGraphicFramePr>
        <xdr:xfrm>
          <a:off x="13152874" y="7052671"/>
          <a:ext cx="6688668" cy="2943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84" name="Infobox3">
            <a:extLst>
              <a:ext uri="{FF2B5EF4-FFF2-40B4-BE49-F238E27FC236}">
                <a16:creationId xmlns:a16="http://schemas.microsoft.com/office/drawing/2014/main" id="{40EE8E8E-E705-45E8-A7B9-C6E539E2902C}"/>
              </a:ext>
            </a:extLst>
          </xdr:cNvPr>
          <xdr:cNvSpPr/>
        </xdr:nvSpPr>
        <xdr:spPr>
          <a:xfrm>
            <a:off x="17530636" y="7435095"/>
            <a:ext cx="489167" cy="19036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+7.7 %</a:t>
            </a:r>
          </a:p>
        </xdr:txBody>
      </xdr:sp>
      <xdr:sp macro="" textlink="">
        <xdr:nvSpPr>
          <xdr:cNvPr id="85" name="Infobox3">
            <a:extLst>
              <a:ext uri="{FF2B5EF4-FFF2-40B4-BE49-F238E27FC236}">
                <a16:creationId xmlns:a16="http://schemas.microsoft.com/office/drawing/2014/main" id="{B50BAED2-0E54-4F78-A801-47D1F9C64240}"/>
              </a:ext>
            </a:extLst>
          </xdr:cNvPr>
          <xdr:cNvSpPr/>
        </xdr:nvSpPr>
        <xdr:spPr>
          <a:xfrm>
            <a:off x="16413169" y="7662792"/>
            <a:ext cx="499389" cy="19083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+2.8 %</a:t>
            </a:r>
          </a:p>
        </xdr:txBody>
      </xdr:sp>
      <xdr:sp macro="" textlink="">
        <xdr:nvSpPr>
          <xdr:cNvPr id="87" name="Infobox3">
            <a:extLst>
              <a:ext uri="{FF2B5EF4-FFF2-40B4-BE49-F238E27FC236}">
                <a16:creationId xmlns:a16="http://schemas.microsoft.com/office/drawing/2014/main" id="{0005251C-0DDE-4517-8B30-DC1C796FE396}"/>
              </a:ext>
            </a:extLst>
          </xdr:cNvPr>
          <xdr:cNvSpPr/>
        </xdr:nvSpPr>
        <xdr:spPr>
          <a:xfrm>
            <a:off x="15310006" y="7755036"/>
            <a:ext cx="498692" cy="19303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+3.7 %</a:t>
            </a:r>
          </a:p>
        </xdr:txBody>
      </xdr:sp>
      <xdr:sp macro="" textlink="">
        <xdr:nvSpPr>
          <xdr:cNvPr id="88" name="Infobox3">
            <a:extLst>
              <a:ext uri="{FF2B5EF4-FFF2-40B4-BE49-F238E27FC236}">
                <a16:creationId xmlns:a16="http://schemas.microsoft.com/office/drawing/2014/main" id="{C7AE6249-56FF-4919-AFFD-9C39D7BF481D}"/>
              </a:ext>
            </a:extLst>
          </xdr:cNvPr>
          <xdr:cNvSpPr/>
        </xdr:nvSpPr>
        <xdr:spPr>
          <a:xfrm>
            <a:off x="15868391" y="7697757"/>
            <a:ext cx="498692" cy="19303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+3.6 %</a:t>
            </a:r>
          </a:p>
        </xdr:txBody>
      </xdr:sp>
      <xdr:sp macro="" textlink="">
        <xdr:nvSpPr>
          <xdr:cNvPr id="89" name="Infobox3">
            <a:extLst>
              <a:ext uri="{FF2B5EF4-FFF2-40B4-BE49-F238E27FC236}">
                <a16:creationId xmlns:a16="http://schemas.microsoft.com/office/drawing/2014/main" id="{73D5AC73-2AD3-4ADC-97B0-E7B6F1C841DC}"/>
              </a:ext>
            </a:extLst>
          </xdr:cNvPr>
          <xdr:cNvSpPr/>
        </xdr:nvSpPr>
        <xdr:spPr>
          <a:xfrm>
            <a:off x="18089021" y="7435480"/>
            <a:ext cx="498692" cy="19168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-0.9 %</a:t>
            </a:r>
          </a:p>
        </xdr:txBody>
      </xdr:sp>
      <xdr:sp macro="" textlink="">
        <xdr:nvSpPr>
          <xdr:cNvPr id="90" name="Infobox3">
            <a:extLst>
              <a:ext uri="{FF2B5EF4-FFF2-40B4-BE49-F238E27FC236}">
                <a16:creationId xmlns:a16="http://schemas.microsoft.com/office/drawing/2014/main" id="{A6121301-5FE5-4D30-90EA-79BFEA9A5ABD}"/>
              </a:ext>
            </a:extLst>
          </xdr:cNvPr>
          <xdr:cNvSpPr/>
        </xdr:nvSpPr>
        <xdr:spPr>
          <a:xfrm>
            <a:off x="13634851" y="7911538"/>
            <a:ext cx="498692" cy="19168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+3.1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91" name="Infobox3">
            <a:extLst>
              <a:ext uri="{FF2B5EF4-FFF2-40B4-BE49-F238E27FC236}">
                <a16:creationId xmlns:a16="http://schemas.microsoft.com/office/drawing/2014/main" id="{B9302C0C-E5C0-4768-84CC-A59D629B43A8}"/>
              </a:ext>
            </a:extLst>
          </xdr:cNvPr>
          <xdr:cNvSpPr/>
        </xdr:nvSpPr>
        <xdr:spPr>
          <a:xfrm>
            <a:off x="14193236" y="7839064"/>
            <a:ext cx="498692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+6.2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92" name="Infobox3">
            <a:extLst>
              <a:ext uri="{FF2B5EF4-FFF2-40B4-BE49-F238E27FC236}">
                <a16:creationId xmlns:a16="http://schemas.microsoft.com/office/drawing/2014/main" id="{7FD48D12-847C-4133-AA44-757C554FB155}"/>
              </a:ext>
            </a:extLst>
          </xdr:cNvPr>
          <xdr:cNvSpPr/>
        </xdr:nvSpPr>
        <xdr:spPr>
          <a:xfrm>
            <a:off x="16972251" y="7560438"/>
            <a:ext cx="498692" cy="19035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+6.3 %</a:t>
            </a:r>
          </a:p>
        </xdr:txBody>
      </xdr:sp>
      <xdr:sp macro="" textlink="">
        <xdr:nvSpPr>
          <xdr:cNvPr id="82" name="graphtextm1">
            <a:extLst>
              <a:ext uri="{FF2B5EF4-FFF2-40B4-BE49-F238E27FC236}">
                <a16:creationId xmlns:a16="http://schemas.microsoft.com/office/drawing/2014/main" id="{64F677FB-981B-4AC5-92EB-1DC18E9FFEA1}"/>
              </a:ext>
            </a:extLst>
          </xdr:cNvPr>
          <xdr:cNvSpPr txBox="1"/>
        </xdr:nvSpPr>
        <xdr:spPr>
          <a:xfrm>
            <a:off x="13169618" y="9904781"/>
            <a:ext cx="6668785" cy="35545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>
                <a:solidFill>
                  <a:srgbClr val="3F3F3F"/>
                </a:solidFill>
                <a:latin typeface="Roboto" pitchFamily="2" charset="0"/>
              </a:rPr>
              <a:t>Bemerkungen: In der Kategorie Bodenhaltung/Freiland können die Eier nicht eindeutig einem Produktionssystem zugeordnet werden</a:t>
            </a:r>
          </a:p>
        </xdr:txBody>
      </xdr:sp>
      <xdr:sp macro="" textlink="">
        <xdr:nvSpPr>
          <xdr:cNvPr id="23" name="Infobox3">
            <a:extLst>
              <a:ext uri="{FF2B5EF4-FFF2-40B4-BE49-F238E27FC236}">
                <a16:creationId xmlns:a16="http://schemas.microsoft.com/office/drawing/2014/main" id="{0D1900A3-1EC8-4F38-AC05-474EB124D1D0}"/>
              </a:ext>
            </a:extLst>
          </xdr:cNvPr>
          <xdr:cNvSpPr/>
        </xdr:nvSpPr>
        <xdr:spPr>
          <a:xfrm>
            <a:off x="18647406" y="7508798"/>
            <a:ext cx="492173" cy="19284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-3.7 %</a:t>
            </a:r>
          </a:p>
        </xdr:txBody>
      </xdr:sp>
      <xdr:sp macro="" textlink="">
        <xdr:nvSpPr>
          <xdr:cNvPr id="3" name="Infobox3">
            <a:extLst>
              <a:ext uri="{FF2B5EF4-FFF2-40B4-BE49-F238E27FC236}">
                <a16:creationId xmlns:a16="http://schemas.microsoft.com/office/drawing/2014/main" id="{5383F23E-DA01-43DD-8710-6BCA11330B8B}"/>
              </a:ext>
            </a:extLst>
          </xdr:cNvPr>
          <xdr:cNvSpPr/>
        </xdr:nvSpPr>
        <xdr:spPr>
          <a:xfrm>
            <a:off x="19212882" y="7470698"/>
            <a:ext cx="492173" cy="19284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21" name="Infobox3">
            <a:extLst>
              <a:ext uri="{FF2B5EF4-FFF2-40B4-BE49-F238E27FC236}">
                <a16:creationId xmlns:a16="http://schemas.microsoft.com/office/drawing/2014/main" id="{9DE0539C-2EFD-4A76-85DE-778ACF4F1D07}"/>
              </a:ext>
            </a:extLst>
          </xdr:cNvPr>
          <xdr:cNvSpPr/>
        </xdr:nvSpPr>
        <xdr:spPr>
          <a:xfrm>
            <a:off x="14744325" y="7788037"/>
            <a:ext cx="488486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6</xdr:col>
      <xdr:colOff>534207</xdr:colOff>
      <xdr:row>4</xdr:row>
      <xdr:rowOff>114412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8B7192-CBE5-4535-9A4D-30124EB30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7625" y="38100"/>
          <a:ext cx="5782482" cy="800212"/>
        </a:xfrm>
        <a:prstGeom prst="rect">
          <a:avLst/>
        </a:prstGeom>
      </xdr:spPr>
    </xdr:pic>
    <xdr:clientData/>
  </xdr:twoCellAnchor>
  <xdr:twoCellAnchor>
    <xdr:from>
      <xdr:col>0</xdr:col>
      <xdr:colOff>9524</xdr:colOff>
      <xdr:row>6</xdr:row>
      <xdr:rowOff>142875</xdr:rowOff>
    </xdr:from>
    <xdr:to>
      <xdr:col>7</xdr:col>
      <xdr:colOff>609600</xdr:colOff>
      <xdr:row>9</xdr:row>
      <xdr:rowOff>615950</xdr:rowOff>
    </xdr:to>
    <xdr:sp macro="" textlink="">
      <xdr:nvSpPr>
        <xdr:cNvPr id="3" name="Haupttitel1">
          <a:extLst>
            <a:ext uri="{FF2B5EF4-FFF2-40B4-BE49-F238E27FC236}">
              <a16:creationId xmlns:a16="http://schemas.microsoft.com/office/drawing/2014/main" id="{E218AB1B-C23E-4B58-A5F9-6496FBA07D6B}"/>
            </a:ext>
          </a:extLst>
        </xdr:cNvPr>
        <xdr:cNvSpPr txBox="1"/>
      </xdr:nvSpPr>
      <xdr:spPr>
        <a:xfrm>
          <a:off x="9524" y="1228725"/>
          <a:ext cx="6734176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SCHWEIZER EIERMARKT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Gesamter Inlandbedarf aufgeteilt nach Schweizer Produktion und Import</a:t>
          </a:r>
        </a:p>
      </xdr:txBody>
    </xdr:sp>
    <xdr:clientData/>
  </xdr:twoCellAnchor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F1EFF413-2E16-440D-883B-58AA820A241C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15</xdr:col>
      <xdr:colOff>250773</xdr:colOff>
      <xdr:row>6</xdr:row>
      <xdr:rowOff>158750</xdr:rowOff>
    </xdr:from>
    <xdr:to>
      <xdr:col>21</xdr:col>
      <xdr:colOff>83857</xdr:colOff>
      <xdr:row>9</xdr:row>
      <xdr:rowOff>587375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7C469AA3-0DAA-4186-B41D-E81246928D84}"/>
            </a:ext>
          </a:extLst>
        </xdr:cNvPr>
        <xdr:cNvGrpSpPr/>
      </xdr:nvGrpSpPr>
      <xdr:grpSpPr>
        <a:xfrm>
          <a:off x="13090473" y="1244600"/>
          <a:ext cx="4862284" cy="971550"/>
          <a:chOff x="8512175" y="1212850"/>
          <a:chExt cx="4851400" cy="969334"/>
        </a:xfrm>
      </xdr:grpSpPr>
      <xdr:sp macro="" textlink="">
        <xdr:nvSpPr>
          <xdr:cNvPr id="6" name="Source1">
            <a:extLst>
              <a:ext uri="{FF2B5EF4-FFF2-40B4-BE49-F238E27FC236}">
                <a16:creationId xmlns:a16="http://schemas.microsoft.com/office/drawing/2014/main" id="{5B3210C0-6B23-406B-8359-85DADA4FC8C0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7" name="Publication1">
            <a:extLst>
              <a:ext uri="{FF2B5EF4-FFF2-40B4-BE49-F238E27FC236}">
                <a16:creationId xmlns:a16="http://schemas.microsoft.com/office/drawing/2014/main" id="{EB292A14-6118-4A81-A1A0-44248960178E}"/>
              </a:ext>
            </a:extLst>
          </xdr:cNvPr>
          <xdr:cNvSpPr txBox="1"/>
        </xdr:nvSpPr>
        <xdr:spPr>
          <a:xfrm>
            <a:off x="8512175" y="1574800"/>
            <a:ext cx="4851400" cy="60738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15</xdr:col>
      <xdr:colOff>250773</xdr:colOff>
      <xdr:row>11</xdr:row>
      <xdr:rowOff>12454</xdr:rowOff>
    </xdr:from>
    <xdr:to>
      <xdr:col>23</xdr:col>
      <xdr:colOff>470958</xdr:colOff>
      <xdr:row>36</xdr:row>
      <xdr:rowOff>151605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94221EED-591E-C400-8096-ED2622BB04BD}"/>
            </a:ext>
          </a:extLst>
        </xdr:cNvPr>
        <xdr:cNvGrpSpPr/>
      </xdr:nvGrpSpPr>
      <xdr:grpSpPr>
        <a:xfrm>
          <a:off x="13090473" y="2517529"/>
          <a:ext cx="6925785" cy="4215851"/>
          <a:chOff x="12887274" y="2336157"/>
          <a:chExt cx="6892976" cy="4157511"/>
        </a:xfrm>
      </xdr:grpSpPr>
      <xdr:sp macro="" textlink="">
        <xdr:nvSpPr>
          <xdr:cNvPr id="9" name="graphtextu1">
            <a:extLst>
              <a:ext uri="{FF2B5EF4-FFF2-40B4-BE49-F238E27FC236}">
                <a16:creationId xmlns:a16="http://schemas.microsoft.com/office/drawing/2014/main" id="{3B3E85F4-3832-4FF1-AA62-1CB44752D696}"/>
              </a:ext>
            </a:extLst>
          </xdr:cNvPr>
          <xdr:cNvSpPr txBox="1"/>
        </xdr:nvSpPr>
        <xdr:spPr>
          <a:xfrm>
            <a:off x="12887274" y="2358113"/>
            <a:ext cx="6089525" cy="87053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802030000000004" pitchFamily="34" charset="0"/>
                <a:ea typeface="Inter" panose="020B0802030000000004" pitchFamily="34" charset="0"/>
                <a:cs typeface="Arial" panose="020B0604020202020204" pitchFamily="34" charset="0"/>
              </a:rPr>
              <a:t>SCHWEIZER EIERMARKT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Gesamter Inlandbedarf aufgeteilt nach Schweizer Produktion und Import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itchFamily="2" charset="0"/>
              <a:ea typeface="Roboto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Mio. Stück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2013..2024</a:t>
            </a:r>
          </a:p>
        </xdr:txBody>
      </xdr:sp>
      <xdr:cxnSp macro="">
        <xdr:nvCxnSpPr>
          <xdr:cNvPr id="11" name="titleline1">
            <a:extLst>
              <a:ext uri="{FF2B5EF4-FFF2-40B4-BE49-F238E27FC236}">
                <a16:creationId xmlns:a16="http://schemas.microsoft.com/office/drawing/2014/main" id="{75CA66A8-A4CE-45EE-A2BD-82273EDC06F3}"/>
              </a:ext>
            </a:extLst>
          </xdr:cNvPr>
          <xdr:cNvCxnSpPr/>
        </xdr:nvCxnSpPr>
        <xdr:spPr>
          <a:xfrm>
            <a:off x="12887274" y="2336157"/>
            <a:ext cx="481292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4" name="Prereport1">
            <a:extLst>
              <a:ext uri="{FF2B5EF4-FFF2-40B4-BE49-F238E27FC236}">
                <a16:creationId xmlns:a16="http://schemas.microsoft.com/office/drawing/2014/main" id="{32A17612-5301-4B5E-B965-BDD39C9A1BB7}"/>
              </a:ext>
            </a:extLst>
          </xdr:cNvPr>
          <xdr:cNvGraphicFramePr/>
        </xdr:nvGraphicFramePr>
        <xdr:xfrm>
          <a:off x="12922992" y="3222634"/>
          <a:ext cx="6857258" cy="2697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3" name="graphtextm1">
            <a:extLst>
              <a:ext uri="{FF2B5EF4-FFF2-40B4-BE49-F238E27FC236}">
                <a16:creationId xmlns:a16="http://schemas.microsoft.com/office/drawing/2014/main" id="{36010D46-8A4B-40D9-B474-56C9C167AACB}"/>
              </a:ext>
            </a:extLst>
          </xdr:cNvPr>
          <xdr:cNvSpPr txBox="1"/>
        </xdr:nvSpPr>
        <xdr:spPr>
          <a:xfrm>
            <a:off x="12887274" y="6088461"/>
            <a:ext cx="6086308" cy="40520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>
                <a:solidFill>
                  <a:srgbClr val="3F3F3F"/>
                </a:solidFill>
                <a:latin typeface="Roboto" pitchFamily="2" charset="0"/>
              </a:rPr>
              <a:t>Quelle: Aviforum, Swissimpex, Fachbereich Marktanalysen BLW, Bundesamt für Zoll und Grenzsicherheit BAZG</a:t>
            </a:r>
          </a:p>
        </xdr:txBody>
      </xdr:sp>
      <xdr:sp macro="" textlink="">
        <xdr:nvSpPr>
          <xdr:cNvPr id="15" name="Infobox3">
            <a:extLst>
              <a:ext uri="{FF2B5EF4-FFF2-40B4-BE49-F238E27FC236}">
                <a16:creationId xmlns:a16="http://schemas.microsoft.com/office/drawing/2014/main" id="{C64447A4-8199-4FC0-AF5A-FAF3DDC8B454}"/>
              </a:ext>
            </a:extLst>
          </xdr:cNvPr>
          <xdr:cNvSpPr/>
        </xdr:nvSpPr>
        <xdr:spPr>
          <a:xfrm>
            <a:off x="17365723" y="3653232"/>
            <a:ext cx="489167" cy="182423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+3.4 %</a:t>
            </a:r>
          </a:p>
        </xdr:txBody>
      </xdr:sp>
      <xdr:sp macro="" textlink="">
        <xdr:nvSpPr>
          <xdr:cNvPr id="16" name="Infobox3">
            <a:extLst>
              <a:ext uri="{FF2B5EF4-FFF2-40B4-BE49-F238E27FC236}">
                <a16:creationId xmlns:a16="http://schemas.microsoft.com/office/drawing/2014/main" id="{12F39AE9-E9BD-4B9B-B85F-DD4681DB03C2}"/>
              </a:ext>
            </a:extLst>
          </xdr:cNvPr>
          <xdr:cNvSpPr/>
        </xdr:nvSpPr>
        <xdr:spPr>
          <a:xfrm>
            <a:off x="16248256" y="3789648"/>
            <a:ext cx="499389" cy="188852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+2.7 %</a:t>
            </a:r>
          </a:p>
        </xdr:txBody>
      </xdr:sp>
      <xdr:sp macro="" textlink="">
        <xdr:nvSpPr>
          <xdr:cNvPr id="17" name="Infobox3">
            <a:extLst>
              <a:ext uri="{FF2B5EF4-FFF2-40B4-BE49-F238E27FC236}">
                <a16:creationId xmlns:a16="http://schemas.microsoft.com/office/drawing/2014/main" id="{B5613674-7FE0-49B1-BC70-E146C59D79E8}"/>
              </a:ext>
            </a:extLst>
          </xdr:cNvPr>
          <xdr:cNvSpPr/>
        </xdr:nvSpPr>
        <xdr:spPr>
          <a:xfrm>
            <a:off x="15145093" y="3846174"/>
            <a:ext cx="498692" cy="19104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+2.1 %</a:t>
            </a:r>
          </a:p>
        </xdr:txBody>
      </xdr:sp>
      <xdr:sp macro="" textlink="">
        <xdr:nvSpPr>
          <xdr:cNvPr id="18" name="Infobox3">
            <a:extLst>
              <a:ext uri="{FF2B5EF4-FFF2-40B4-BE49-F238E27FC236}">
                <a16:creationId xmlns:a16="http://schemas.microsoft.com/office/drawing/2014/main" id="{DFCD4FA9-AED7-463B-BA12-8A03006E222F}"/>
              </a:ext>
            </a:extLst>
          </xdr:cNvPr>
          <xdr:cNvSpPr/>
        </xdr:nvSpPr>
        <xdr:spPr>
          <a:xfrm>
            <a:off x="15703478" y="3824613"/>
            <a:ext cx="498692" cy="19104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+1.2 %</a:t>
            </a:r>
          </a:p>
        </xdr:txBody>
      </xdr:sp>
      <xdr:sp macro="" textlink="">
        <xdr:nvSpPr>
          <xdr:cNvPr id="19" name="Infobox3">
            <a:extLst>
              <a:ext uri="{FF2B5EF4-FFF2-40B4-BE49-F238E27FC236}">
                <a16:creationId xmlns:a16="http://schemas.microsoft.com/office/drawing/2014/main" id="{2D8907D7-1BF2-410A-A58F-C4D3B19B5E58}"/>
              </a:ext>
            </a:extLst>
          </xdr:cNvPr>
          <xdr:cNvSpPr/>
        </xdr:nvSpPr>
        <xdr:spPr>
          <a:xfrm>
            <a:off x="17924108" y="3717118"/>
            <a:ext cx="498692" cy="18970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-3.7 %</a:t>
            </a:r>
          </a:p>
        </xdr:txBody>
      </xdr:sp>
      <xdr:sp macro="" textlink="">
        <xdr:nvSpPr>
          <xdr:cNvPr id="20" name="Infobox3">
            <a:extLst>
              <a:ext uri="{FF2B5EF4-FFF2-40B4-BE49-F238E27FC236}">
                <a16:creationId xmlns:a16="http://schemas.microsoft.com/office/drawing/2014/main" id="{A6405148-9196-4930-83B2-F06CCB91A409}"/>
              </a:ext>
            </a:extLst>
          </xdr:cNvPr>
          <xdr:cNvSpPr/>
        </xdr:nvSpPr>
        <xdr:spPr>
          <a:xfrm>
            <a:off x="13469938" y="3893537"/>
            <a:ext cx="498692" cy="18970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+0.8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21" name="Infobox3">
            <a:extLst>
              <a:ext uri="{FF2B5EF4-FFF2-40B4-BE49-F238E27FC236}">
                <a16:creationId xmlns:a16="http://schemas.microsoft.com/office/drawing/2014/main" id="{8C55A2C8-0116-4D67-A5CF-970C5F12CB18}"/>
              </a:ext>
            </a:extLst>
          </xdr:cNvPr>
          <xdr:cNvSpPr/>
        </xdr:nvSpPr>
        <xdr:spPr>
          <a:xfrm>
            <a:off x="14028323" y="3880593"/>
            <a:ext cx="498692" cy="18701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+0.6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22" name="Infobox3">
            <a:extLst>
              <a:ext uri="{FF2B5EF4-FFF2-40B4-BE49-F238E27FC236}">
                <a16:creationId xmlns:a16="http://schemas.microsoft.com/office/drawing/2014/main" id="{237583F8-FB4B-4AD3-84DB-85804EC60530}"/>
              </a:ext>
            </a:extLst>
          </xdr:cNvPr>
          <xdr:cNvSpPr/>
        </xdr:nvSpPr>
        <xdr:spPr>
          <a:xfrm>
            <a:off x="16807338" y="3699200"/>
            <a:ext cx="498692" cy="188374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+4.6 %</a:t>
            </a:r>
          </a:p>
        </xdr:txBody>
      </xdr:sp>
      <xdr:sp macro="" textlink="">
        <xdr:nvSpPr>
          <xdr:cNvPr id="23" name="Infobox3">
            <a:extLst>
              <a:ext uri="{FF2B5EF4-FFF2-40B4-BE49-F238E27FC236}">
                <a16:creationId xmlns:a16="http://schemas.microsoft.com/office/drawing/2014/main" id="{3D49339B-B7CD-4265-9B4A-31C583B93359}"/>
              </a:ext>
            </a:extLst>
          </xdr:cNvPr>
          <xdr:cNvSpPr/>
        </xdr:nvSpPr>
        <xdr:spPr>
          <a:xfrm>
            <a:off x="18482493" y="3679310"/>
            <a:ext cx="492173" cy="18490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+2.8 %</a:t>
            </a:r>
          </a:p>
        </xdr:txBody>
      </xdr:sp>
      <xdr:sp macro="" textlink="">
        <xdr:nvSpPr>
          <xdr:cNvPr id="24" name="Infobox3">
            <a:extLst>
              <a:ext uri="{FF2B5EF4-FFF2-40B4-BE49-F238E27FC236}">
                <a16:creationId xmlns:a16="http://schemas.microsoft.com/office/drawing/2014/main" id="{C9B8CFDC-F4F5-4E60-A3D0-9D5128AEB096}"/>
              </a:ext>
            </a:extLst>
          </xdr:cNvPr>
          <xdr:cNvSpPr/>
        </xdr:nvSpPr>
        <xdr:spPr>
          <a:xfrm>
            <a:off x="19047969" y="3583664"/>
            <a:ext cx="492173" cy="182924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+5.7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25" name="Infobox3">
            <a:extLst>
              <a:ext uri="{FF2B5EF4-FFF2-40B4-BE49-F238E27FC236}">
                <a16:creationId xmlns:a16="http://schemas.microsoft.com/office/drawing/2014/main" id="{1D61F5D8-C14C-4A37-989B-73F3C92ACAA1}"/>
              </a:ext>
            </a:extLst>
          </xdr:cNvPr>
          <xdr:cNvSpPr/>
        </xdr:nvSpPr>
        <xdr:spPr>
          <a:xfrm>
            <a:off x="14579412" y="3867269"/>
            <a:ext cx="488486" cy="18701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+0.7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741931</xdr:colOff>
      <xdr:row>41</xdr:row>
      <xdr:rowOff>5196</xdr:rowOff>
    </xdr:from>
    <xdr:to>
      <xdr:col>22</xdr:col>
      <xdr:colOff>688821</xdr:colOff>
      <xdr:row>71</xdr:row>
      <xdr:rowOff>20366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560FCA3B-C5D3-4CC4-B6FD-B651D9ADBD54}"/>
            </a:ext>
          </a:extLst>
        </xdr:cNvPr>
        <xdr:cNvGrpSpPr/>
      </xdr:nvGrpSpPr>
      <xdr:grpSpPr>
        <a:xfrm>
          <a:off x="13200631" y="7863321"/>
          <a:ext cx="6576290" cy="5444420"/>
          <a:chOff x="11352935" y="7977621"/>
          <a:chExt cx="6642573" cy="5444420"/>
        </a:xfrm>
      </xdr:grpSpPr>
      <xdr:sp macro="" textlink="">
        <xdr:nvSpPr>
          <xdr:cNvPr id="11" name="graphtextu1">
            <a:extLst>
              <a:ext uri="{FF2B5EF4-FFF2-40B4-BE49-F238E27FC236}">
                <a16:creationId xmlns:a16="http://schemas.microsoft.com/office/drawing/2014/main" id="{383727A2-6792-25B6-1DF2-397BFD538701}"/>
              </a:ext>
            </a:extLst>
          </xdr:cNvPr>
          <xdr:cNvSpPr txBox="1"/>
        </xdr:nvSpPr>
        <xdr:spPr>
          <a:xfrm>
            <a:off x="11352935" y="8005095"/>
            <a:ext cx="6130800" cy="105507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SCHWEIZER EIERMARKT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Pro-Kopf-Verbrauch im weltweiten Vergleich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in Stück / Person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2013..2023</a:t>
            </a:r>
          </a:p>
        </xdr:txBody>
      </xdr:sp>
      <xdr:graphicFrame macro="">
        <xdr:nvGraphicFramePr>
          <xdr:cNvPr id="12" name="Report1">
            <a:extLst>
              <a:ext uri="{FF2B5EF4-FFF2-40B4-BE49-F238E27FC236}">
                <a16:creationId xmlns:a16="http://schemas.microsoft.com/office/drawing/2014/main" id="{F71BD920-37FA-2E3E-509F-82E2877103F5}"/>
              </a:ext>
            </a:extLst>
          </xdr:cNvPr>
          <xdr:cNvGraphicFramePr/>
        </xdr:nvGraphicFramePr>
        <xdr:xfrm>
          <a:off x="11352935" y="8915400"/>
          <a:ext cx="6642573" cy="45066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13" name="titleline1">
            <a:extLst>
              <a:ext uri="{FF2B5EF4-FFF2-40B4-BE49-F238E27FC236}">
                <a16:creationId xmlns:a16="http://schemas.microsoft.com/office/drawing/2014/main" id="{B9695A79-9C71-92EC-F569-A788AE60F2D7}"/>
              </a:ext>
            </a:extLst>
          </xdr:cNvPr>
          <xdr:cNvCxnSpPr/>
        </xdr:nvCxnSpPr>
        <xdr:spPr>
          <a:xfrm>
            <a:off x="11352935" y="7977621"/>
            <a:ext cx="42407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graphtextu1">
            <a:extLst>
              <a:ext uri="{FF2B5EF4-FFF2-40B4-BE49-F238E27FC236}">
                <a16:creationId xmlns:a16="http://schemas.microsoft.com/office/drawing/2014/main" id="{80AB587E-9B9D-E37E-2177-18ECC415C331}"/>
              </a:ext>
            </a:extLst>
          </xdr:cNvPr>
          <xdr:cNvSpPr txBox="1"/>
        </xdr:nvSpPr>
        <xdr:spPr>
          <a:xfrm>
            <a:off x="11352935" y="12839700"/>
            <a:ext cx="6130800" cy="20002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Fachbereich Marktanalysen, BLW</a:t>
            </a:r>
          </a:p>
        </xdr:txBody>
      </xdr:sp>
    </xdr:grpSp>
    <xdr:clientData/>
  </xdr:twoCellAnchor>
  <xdr:twoCellAnchor editAs="oneCell">
    <xdr:from>
      <xdr:col>0</xdr:col>
      <xdr:colOff>38100</xdr:colOff>
      <xdr:row>0</xdr:row>
      <xdr:rowOff>38100</xdr:rowOff>
    </xdr:from>
    <xdr:to>
      <xdr:col>5</xdr:col>
      <xdr:colOff>819957</xdr:colOff>
      <xdr:row>4</xdr:row>
      <xdr:rowOff>114412</xdr:rowOff>
    </xdr:to>
    <xdr:pic>
      <xdr:nvPicPr>
        <xdr:cNvPr id="16" name="bundeslogo">
          <a:extLst>
            <a:ext uri="{FF2B5EF4-FFF2-40B4-BE49-F238E27FC236}">
              <a16:creationId xmlns:a16="http://schemas.microsoft.com/office/drawing/2014/main" id="{E0446730-0F0E-2C24-8E75-742957462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14</xdr:col>
      <xdr:colOff>741931</xdr:colOff>
      <xdr:row>7</xdr:row>
      <xdr:rowOff>31750</xdr:rowOff>
    </xdr:from>
    <xdr:to>
      <xdr:col>20</xdr:col>
      <xdr:colOff>621281</xdr:colOff>
      <xdr:row>9</xdr:row>
      <xdr:rowOff>666750</xdr:rowOff>
    </xdr:to>
    <xdr:grpSp>
      <xdr:nvGrpSpPr>
        <xdr:cNvPr id="19" name="Quellenangaben1">
          <a:extLst>
            <a:ext uri="{FF2B5EF4-FFF2-40B4-BE49-F238E27FC236}">
              <a16:creationId xmlns:a16="http://schemas.microsoft.com/office/drawing/2014/main" id="{9BA5D364-183A-2064-89EE-712EEAB2EE8A}"/>
            </a:ext>
          </a:extLst>
        </xdr:cNvPr>
        <xdr:cNvGrpSpPr/>
      </xdr:nvGrpSpPr>
      <xdr:grpSpPr>
        <a:xfrm>
          <a:off x="13200631" y="1298575"/>
          <a:ext cx="4851400" cy="996950"/>
          <a:chOff x="9274175" y="1212850"/>
          <a:chExt cx="4851400" cy="1010576"/>
        </a:xfrm>
      </xdr:grpSpPr>
      <xdr:sp macro="" textlink="">
        <xdr:nvSpPr>
          <xdr:cNvPr id="17" name="Source1">
            <a:extLst>
              <a:ext uri="{FF2B5EF4-FFF2-40B4-BE49-F238E27FC236}">
                <a16:creationId xmlns:a16="http://schemas.microsoft.com/office/drawing/2014/main" id="{AEB9BAAA-C808-9F91-C678-0874C7F2022A}"/>
              </a:ext>
            </a:extLst>
          </xdr:cNvPr>
          <xdr:cNvSpPr txBox="1"/>
        </xdr:nvSpPr>
        <xdr:spPr>
          <a:xfrm>
            <a:off x="9274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18" name="Publication1">
            <a:extLst>
              <a:ext uri="{FF2B5EF4-FFF2-40B4-BE49-F238E27FC236}">
                <a16:creationId xmlns:a16="http://schemas.microsoft.com/office/drawing/2014/main" id="{F6078D05-B969-8F94-5CE2-78F492B65974}"/>
              </a:ext>
            </a:extLst>
          </xdr:cNvPr>
          <xdr:cNvSpPr txBox="1"/>
        </xdr:nvSpPr>
        <xdr:spPr>
          <a:xfrm>
            <a:off x="9274175" y="1574800"/>
            <a:ext cx="4851400" cy="64862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0</xdr:rowOff>
    </xdr:from>
    <xdr:to>
      <xdr:col>5</xdr:col>
      <xdr:colOff>454025</xdr:colOff>
      <xdr:row>9</xdr:row>
      <xdr:rowOff>473075</xdr:rowOff>
    </xdr:to>
    <xdr:sp macro="" textlink="">
      <xdr:nvSpPr>
        <xdr:cNvPr id="20" name="Haupttitel1">
          <a:extLst>
            <a:ext uri="{FF2B5EF4-FFF2-40B4-BE49-F238E27FC236}">
              <a16:creationId xmlns:a16="http://schemas.microsoft.com/office/drawing/2014/main" id="{8645B165-8E9E-CCB2-BBDE-653E8536B664}"/>
            </a:ext>
          </a:extLst>
        </xdr:cNvPr>
        <xdr:cNvSpPr txBox="1"/>
      </xdr:nvSpPr>
      <xdr:spPr>
        <a:xfrm>
          <a:off x="0" y="1085850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chemeClr val="dk1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SCHWEIZER EIERMARKT</a:t>
          </a:r>
        </a:p>
        <a:p>
          <a:r>
            <a:rPr lang="de-CH" sz="1400" b="1" i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</a:rPr>
            <a:t>Entwicklung des Pro-Kopf-Verbrauchs</a:t>
          </a:r>
        </a:p>
      </xdr:txBody>
    </xdr:sp>
    <xdr:clientData/>
  </xdr:twoCellAnchor>
  <xdr:twoCellAnchor>
    <xdr:from>
      <xdr:col>0</xdr:col>
      <xdr:colOff>90000</xdr:colOff>
      <xdr:row>6</xdr:row>
      <xdr:rowOff>0</xdr:rowOff>
    </xdr:from>
    <xdr:to>
      <xdr:col>0</xdr:col>
      <xdr:colOff>745200</xdr:colOff>
      <xdr:row>6</xdr:row>
      <xdr:rowOff>0</xdr:rowOff>
    </xdr:to>
    <xdr:cxnSp macro="">
      <xdr:nvCxnSpPr>
        <xdr:cNvPr id="21" name="maintitleline1">
          <a:extLst>
            <a:ext uri="{FF2B5EF4-FFF2-40B4-BE49-F238E27FC236}">
              <a16:creationId xmlns:a16="http://schemas.microsoft.com/office/drawing/2014/main" id="{F2AF2D6F-FDFC-753A-D8F8-56754C23AEA7}"/>
            </a:ext>
          </a:extLst>
        </xdr:cNvPr>
        <xdr:cNvCxnSpPr/>
      </xdr:nvCxnSpPr>
      <xdr:spPr>
        <a:xfrm>
          <a:off x="90000" y="1085850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741931</xdr:colOff>
      <xdr:row>11</xdr:row>
      <xdr:rowOff>19781</xdr:rowOff>
    </xdr:from>
    <xdr:to>
      <xdr:col>23</xdr:col>
      <xdr:colOff>428625</xdr:colOff>
      <xdr:row>37</xdr:row>
      <xdr:rowOff>83345</xdr:rowOff>
    </xdr:to>
    <xdr:grpSp>
      <xdr:nvGrpSpPr>
        <xdr:cNvPr id="63" name="Gruppieren 62">
          <a:extLst>
            <a:ext uri="{FF2B5EF4-FFF2-40B4-BE49-F238E27FC236}">
              <a16:creationId xmlns:a16="http://schemas.microsoft.com/office/drawing/2014/main" id="{90C3BADC-65D9-F9F1-1A0F-3DAD9F0C63F9}"/>
            </a:ext>
          </a:extLst>
        </xdr:cNvPr>
        <xdr:cNvGrpSpPr/>
      </xdr:nvGrpSpPr>
      <xdr:grpSpPr>
        <a:xfrm>
          <a:off x="13200631" y="2524856"/>
          <a:ext cx="7144769" cy="4692714"/>
          <a:chOff x="13255400" y="2508187"/>
          <a:chExt cx="7187631" cy="4671283"/>
        </a:xfrm>
      </xdr:grpSpPr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ED935012-9275-4852-B385-AC414564A685}"/>
              </a:ext>
            </a:extLst>
          </xdr:cNvPr>
          <xdr:cNvGrpSpPr/>
        </xdr:nvGrpSpPr>
        <xdr:grpSpPr>
          <a:xfrm>
            <a:off x="13255400" y="2508187"/>
            <a:ext cx="7187631" cy="4671283"/>
            <a:chOff x="11059888" y="2512949"/>
            <a:chExt cx="6252224" cy="4697476"/>
          </a:xfrm>
        </xdr:grpSpPr>
        <xdr:sp macro="" textlink="">
          <xdr:nvSpPr>
            <xdr:cNvPr id="5" name="graphtextu1">
              <a:extLst>
                <a:ext uri="{FF2B5EF4-FFF2-40B4-BE49-F238E27FC236}">
                  <a16:creationId xmlns:a16="http://schemas.microsoft.com/office/drawing/2014/main" id="{42B3DACF-EEF2-A56A-E385-DC2974197167}"/>
                </a:ext>
              </a:extLst>
            </xdr:cNvPr>
            <xdr:cNvSpPr txBox="1"/>
          </xdr:nvSpPr>
          <xdr:spPr>
            <a:xfrm>
              <a:off x="11059888" y="2536855"/>
              <a:ext cx="6130800" cy="112955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indent="0"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>
                      <a:lumMod val="100000"/>
                    </a:schemeClr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SCHWEIZER EIERMARKT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1" i="0" kern="0" cap="none" spc="0" baseline="0">
                  <a:solidFill>
                    <a:schemeClr val="accent3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Entwicklung des Pro-Kopf-Verbrauchs aufgeteilt nach Schweizer Produktion und Import</a:t>
              </a: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in Stück / Person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2013..2024</a:t>
              </a:r>
            </a:p>
          </xdr:txBody>
        </xdr:sp>
        <xdr:sp macro="" textlink="">
          <xdr:nvSpPr>
            <xdr:cNvPr id="6" name="graphtextl1">
              <a:extLst>
                <a:ext uri="{FF2B5EF4-FFF2-40B4-BE49-F238E27FC236}">
                  <a16:creationId xmlns:a16="http://schemas.microsoft.com/office/drawing/2014/main" id="{6A4A6BCC-6C7E-ED92-2CEF-821B3163C933}"/>
                </a:ext>
              </a:extLst>
            </xdr:cNvPr>
            <xdr:cNvSpPr txBox="1"/>
          </xdr:nvSpPr>
          <xdr:spPr>
            <a:xfrm>
              <a:off x="11059888" y="7000875"/>
              <a:ext cx="6130800" cy="209550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de-CH" sz="1150" b="0" i="0">
                  <a:solidFill>
                    <a:srgbClr val="3F3F3F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Quelle: Agristat, Aviforum, Fachbereich Marktanalysen BLW</a:t>
              </a:r>
            </a:p>
          </xdr:txBody>
        </xdr:sp>
        <xdr:cxnSp macro="">
          <xdr:nvCxnSpPr>
            <xdr:cNvPr id="7" name="titleline1">
              <a:extLst>
                <a:ext uri="{FF2B5EF4-FFF2-40B4-BE49-F238E27FC236}">
                  <a16:creationId xmlns:a16="http://schemas.microsoft.com/office/drawing/2014/main" id="{41C56D28-7FF0-31BA-ED61-539034AE47F6}"/>
                </a:ext>
              </a:extLst>
            </xdr:cNvPr>
            <xdr:cNvCxnSpPr/>
          </xdr:nvCxnSpPr>
          <xdr:spPr>
            <a:xfrm>
              <a:off x="11059888" y="2512949"/>
              <a:ext cx="489600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aphicFrame macro="">
          <xdr:nvGraphicFramePr>
            <xdr:cNvPr id="8" name="Prereport1">
              <a:extLst>
                <a:ext uri="{FF2B5EF4-FFF2-40B4-BE49-F238E27FC236}">
                  <a16:creationId xmlns:a16="http://schemas.microsoft.com/office/drawing/2014/main" id="{E269DE2C-0A04-B749-79BE-9D101F68C64A}"/>
                </a:ext>
              </a:extLst>
            </xdr:cNvPr>
            <xdr:cNvGraphicFramePr/>
          </xdr:nvGraphicFramePr>
          <xdr:xfrm>
            <a:off x="11059889" y="3482166"/>
            <a:ext cx="6086515" cy="292232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sp macro="" textlink="">
          <xdr:nvSpPr>
            <xdr:cNvPr id="9" name="graphtextm1">
              <a:extLst>
                <a:ext uri="{FF2B5EF4-FFF2-40B4-BE49-F238E27FC236}">
                  <a16:creationId xmlns:a16="http://schemas.microsoft.com/office/drawing/2014/main" id="{C69324CE-BDD9-AFF0-2DC5-64770AE93430}"/>
                </a:ext>
              </a:extLst>
            </xdr:cNvPr>
            <xdr:cNvSpPr txBox="1"/>
          </xdr:nvSpPr>
          <xdr:spPr>
            <a:xfrm>
              <a:off x="11059888" y="6457949"/>
              <a:ext cx="6252224" cy="580408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de-CH" sz="1150">
                  <a:solidFill>
                    <a:srgbClr val="3F3F3F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Bemerkungen: Der Pro-Kopf-Verbrauch basiert auf der mittleren ortsansässigen Bevölkerung, die auch Tourismus, Reiseverkehr und Grenzgänger berücksichtigt (Schätzung Agristat)</a:t>
              </a:r>
            </a:p>
          </xdr:txBody>
        </xdr:sp>
      </xdr:grpSp>
      <xdr:sp macro="" textlink="">
        <xdr:nvSpPr>
          <xdr:cNvPr id="52" name="Infobox3">
            <a:extLst>
              <a:ext uri="{FF2B5EF4-FFF2-40B4-BE49-F238E27FC236}">
                <a16:creationId xmlns:a16="http://schemas.microsoft.com/office/drawing/2014/main" id="{82F92425-FA96-4620-88CF-663BDB7F47C4}"/>
              </a:ext>
            </a:extLst>
          </xdr:cNvPr>
          <xdr:cNvSpPr/>
        </xdr:nvSpPr>
        <xdr:spPr>
          <a:xfrm>
            <a:off x="17802284" y="3869648"/>
            <a:ext cx="489167" cy="19036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+3.3 %</a:t>
            </a:r>
          </a:p>
        </xdr:txBody>
      </xdr:sp>
      <xdr:sp macro="" textlink="">
        <xdr:nvSpPr>
          <xdr:cNvPr id="53" name="Infobox3">
            <a:extLst>
              <a:ext uri="{FF2B5EF4-FFF2-40B4-BE49-F238E27FC236}">
                <a16:creationId xmlns:a16="http://schemas.microsoft.com/office/drawing/2014/main" id="{AFB6C1D0-F47B-4D8B-8141-EABFB6694E47}"/>
              </a:ext>
            </a:extLst>
          </xdr:cNvPr>
          <xdr:cNvSpPr/>
        </xdr:nvSpPr>
        <xdr:spPr>
          <a:xfrm>
            <a:off x="16672911" y="3990189"/>
            <a:ext cx="499389" cy="19083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+1.7 %</a:t>
            </a:r>
          </a:p>
        </xdr:txBody>
      </xdr:sp>
      <xdr:sp macro="" textlink="">
        <xdr:nvSpPr>
          <xdr:cNvPr id="54" name="Infobox3">
            <a:extLst>
              <a:ext uri="{FF2B5EF4-FFF2-40B4-BE49-F238E27FC236}">
                <a16:creationId xmlns:a16="http://schemas.microsoft.com/office/drawing/2014/main" id="{2930BA51-46F0-496F-BE80-93CFAE297274}"/>
              </a:ext>
            </a:extLst>
          </xdr:cNvPr>
          <xdr:cNvSpPr/>
        </xdr:nvSpPr>
        <xdr:spPr>
          <a:xfrm>
            <a:off x="15557841" y="4022902"/>
            <a:ext cx="498692" cy="19303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+1.6 %</a:t>
            </a:r>
          </a:p>
        </xdr:txBody>
      </xdr:sp>
      <xdr:sp macro="" textlink="">
        <xdr:nvSpPr>
          <xdr:cNvPr id="55" name="Infobox3">
            <a:extLst>
              <a:ext uri="{FF2B5EF4-FFF2-40B4-BE49-F238E27FC236}">
                <a16:creationId xmlns:a16="http://schemas.microsoft.com/office/drawing/2014/main" id="{9CA5275B-8449-4CE0-9992-2D81A6E08D91}"/>
              </a:ext>
            </a:extLst>
          </xdr:cNvPr>
          <xdr:cNvSpPr/>
        </xdr:nvSpPr>
        <xdr:spPr>
          <a:xfrm>
            <a:off x="16128133" y="4013247"/>
            <a:ext cx="498692" cy="19303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+0.7 %</a:t>
            </a:r>
          </a:p>
        </xdr:txBody>
      </xdr:sp>
      <xdr:sp macro="" textlink="">
        <xdr:nvSpPr>
          <xdr:cNvPr id="56" name="Infobox3">
            <a:extLst>
              <a:ext uri="{FF2B5EF4-FFF2-40B4-BE49-F238E27FC236}">
                <a16:creationId xmlns:a16="http://schemas.microsoft.com/office/drawing/2014/main" id="{DF878E59-70CD-4187-AA2B-6FC76092B05D}"/>
              </a:ext>
            </a:extLst>
          </xdr:cNvPr>
          <xdr:cNvSpPr/>
        </xdr:nvSpPr>
        <xdr:spPr>
          <a:xfrm>
            <a:off x="18336857" y="3965283"/>
            <a:ext cx="498692" cy="19168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-4.9 %</a:t>
            </a:r>
          </a:p>
        </xdr:txBody>
      </xdr:sp>
      <xdr:sp macro="" textlink="">
        <xdr:nvSpPr>
          <xdr:cNvPr id="57" name="Infobox3">
            <a:extLst>
              <a:ext uri="{FF2B5EF4-FFF2-40B4-BE49-F238E27FC236}">
                <a16:creationId xmlns:a16="http://schemas.microsoft.com/office/drawing/2014/main" id="{FE5D3338-C450-4501-AFB8-52741FDFC785}"/>
              </a:ext>
            </a:extLst>
          </xdr:cNvPr>
          <xdr:cNvSpPr/>
        </xdr:nvSpPr>
        <xdr:spPr>
          <a:xfrm>
            <a:off x="13894593" y="4036531"/>
            <a:ext cx="498692" cy="19168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-0.4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58" name="Infobox3">
            <a:extLst>
              <a:ext uri="{FF2B5EF4-FFF2-40B4-BE49-F238E27FC236}">
                <a16:creationId xmlns:a16="http://schemas.microsoft.com/office/drawing/2014/main" id="{7374BA77-2690-4A0C-8D0F-8721CBE2924E}"/>
              </a:ext>
            </a:extLst>
          </xdr:cNvPr>
          <xdr:cNvSpPr/>
        </xdr:nvSpPr>
        <xdr:spPr>
          <a:xfrm>
            <a:off x="14441071" y="4047400"/>
            <a:ext cx="498692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-0.4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59" name="Infobox3">
            <a:extLst>
              <a:ext uri="{FF2B5EF4-FFF2-40B4-BE49-F238E27FC236}">
                <a16:creationId xmlns:a16="http://schemas.microsoft.com/office/drawing/2014/main" id="{DB17E5D9-AAB1-48BF-896A-DAEF54A3551C}"/>
              </a:ext>
            </a:extLst>
          </xdr:cNvPr>
          <xdr:cNvSpPr/>
        </xdr:nvSpPr>
        <xdr:spPr>
          <a:xfrm>
            <a:off x="17231993" y="3923553"/>
            <a:ext cx="498692" cy="19035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+2.8 %</a:t>
            </a:r>
          </a:p>
        </xdr:txBody>
      </xdr:sp>
      <xdr:sp macro="" textlink="">
        <xdr:nvSpPr>
          <xdr:cNvPr id="60" name="Infobox3">
            <a:extLst>
              <a:ext uri="{FF2B5EF4-FFF2-40B4-BE49-F238E27FC236}">
                <a16:creationId xmlns:a16="http://schemas.microsoft.com/office/drawing/2014/main" id="{587D2109-E69C-4C06-88F6-AD83D633A2D1}"/>
              </a:ext>
            </a:extLst>
          </xdr:cNvPr>
          <xdr:cNvSpPr/>
        </xdr:nvSpPr>
        <xdr:spPr>
          <a:xfrm>
            <a:off x="18907148" y="3931444"/>
            <a:ext cx="492173" cy="19284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+1.7 %</a:t>
            </a:r>
          </a:p>
        </xdr:txBody>
      </xdr:sp>
      <xdr:sp macro="" textlink="">
        <xdr:nvSpPr>
          <xdr:cNvPr id="61" name="Infobox3">
            <a:extLst>
              <a:ext uri="{FF2B5EF4-FFF2-40B4-BE49-F238E27FC236}">
                <a16:creationId xmlns:a16="http://schemas.microsoft.com/office/drawing/2014/main" id="{A327121E-7FF1-4DD0-9A00-CFD9917BC8D4}"/>
              </a:ext>
            </a:extLst>
          </xdr:cNvPr>
          <xdr:cNvSpPr/>
        </xdr:nvSpPr>
        <xdr:spPr>
          <a:xfrm>
            <a:off x="19460718" y="3845720"/>
            <a:ext cx="492173" cy="19284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+4.7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62" name="Infobox3">
            <a:extLst>
              <a:ext uri="{FF2B5EF4-FFF2-40B4-BE49-F238E27FC236}">
                <a16:creationId xmlns:a16="http://schemas.microsoft.com/office/drawing/2014/main" id="{F77A4A7D-984C-4208-BFC4-5F5A48E0CBE2}"/>
              </a:ext>
            </a:extLst>
          </xdr:cNvPr>
          <xdr:cNvSpPr/>
        </xdr:nvSpPr>
        <xdr:spPr>
          <a:xfrm>
            <a:off x="15015973" y="4043997"/>
            <a:ext cx="488486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-0.3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5</xdr:col>
      <xdr:colOff>575029</xdr:colOff>
      <xdr:row>4</xdr:row>
      <xdr:rowOff>114412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80D952C-6D09-4C03-9C82-BF99A8AE0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7625" y="38100"/>
          <a:ext cx="5782482" cy="800212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</xdr:row>
      <xdr:rowOff>142875</xdr:rowOff>
    </xdr:from>
    <xdr:to>
      <xdr:col>4</xdr:col>
      <xdr:colOff>523875</xdr:colOff>
      <xdr:row>9</xdr:row>
      <xdr:rowOff>615950</xdr:rowOff>
    </xdr:to>
    <xdr:sp macro="" textlink="">
      <xdr:nvSpPr>
        <xdr:cNvPr id="3" name="Haupttitel1">
          <a:extLst>
            <a:ext uri="{FF2B5EF4-FFF2-40B4-BE49-F238E27FC236}">
              <a16:creationId xmlns:a16="http://schemas.microsoft.com/office/drawing/2014/main" id="{9B9C1316-24D6-485C-B20D-E2D5A579DA4D}"/>
            </a:ext>
          </a:extLst>
        </xdr:cNvPr>
        <xdr:cNvSpPr txBox="1"/>
      </xdr:nvSpPr>
      <xdr:spPr>
        <a:xfrm>
          <a:off x="9525" y="1228725"/>
          <a:ext cx="497205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SCHWEIZER EIERMARKT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Nachfrage auf Stufe Detailhandel</a:t>
          </a:r>
        </a:p>
      </xdr:txBody>
    </xdr:sp>
    <xdr:clientData/>
  </xdr:twoCellAnchor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6094B8CD-B99B-4100-988D-3E3CF6BB29EC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11</xdr:col>
      <xdr:colOff>823406</xdr:colOff>
      <xdr:row>6</xdr:row>
      <xdr:rowOff>163286</xdr:rowOff>
    </xdr:from>
    <xdr:to>
      <xdr:col>17</xdr:col>
      <xdr:colOff>656490</xdr:colOff>
      <xdr:row>9</xdr:row>
      <xdr:rowOff>355725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34A92FBC-6756-48DD-A134-8529B2C57E9D}"/>
            </a:ext>
          </a:extLst>
        </xdr:cNvPr>
        <xdr:cNvGrpSpPr/>
      </xdr:nvGrpSpPr>
      <xdr:grpSpPr>
        <a:xfrm>
          <a:off x="11119931" y="1249136"/>
          <a:ext cx="4862284" cy="735364"/>
          <a:chOff x="8512175" y="1212850"/>
          <a:chExt cx="4851400" cy="731282"/>
        </a:xfrm>
      </xdr:grpSpPr>
      <xdr:sp macro="" textlink="">
        <xdr:nvSpPr>
          <xdr:cNvPr id="6" name="Source1">
            <a:extLst>
              <a:ext uri="{FF2B5EF4-FFF2-40B4-BE49-F238E27FC236}">
                <a16:creationId xmlns:a16="http://schemas.microsoft.com/office/drawing/2014/main" id="{1B1C5449-EE3D-4756-BF30-A907A02DAF73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7" name="Publication1">
            <a:extLst>
              <a:ext uri="{FF2B5EF4-FFF2-40B4-BE49-F238E27FC236}">
                <a16:creationId xmlns:a16="http://schemas.microsoft.com/office/drawing/2014/main" id="{77933171-F6E4-41C4-B47F-EC43D3B1EB88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11</xdr:col>
      <xdr:colOff>823406</xdr:colOff>
      <xdr:row>10</xdr:row>
      <xdr:rowOff>177440</xdr:rowOff>
    </xdr:from>
    <xdr:to>
      <xdr:col>19</xdr:col>
      <xdr:colOff>250723</xdr:colOff>
      <xdr:row>39</xdr:row>
      <xdr:rowOff>145143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7BFDE3DE-EA6D-8A60-0F9D-DE22D1D94407}"/>
            </a:ext>
          </a:extLst>
        </xdr:cNvPr>
        <xdr:cNvGrpSpPr/>
      </xdr:nvGrpSpPr>
      <xdr:grpSpPr>
        <a:xfrm>
          <a:off x="11119931" y="2492015"/>
          <a:ext cx="6132917" cy="4977853"/>
          <a:chOff x="10814073" y="2516357"/>
          <a:chExt cx="6115983" cy="4984203"/>
        </a:xfrm>
      </xdr:grpSpPr>
      <xdr:grpSp>
        <xdr:nvGrpSpPr>
          <xdr:cNvPr id="10" name="Gruppieren 9">
            <a:extLst>
              <a:ext uri="{FF2B5EF4-FFF2-40B4-BE49-F238E27FC236}">
                <a16:creationId xmlns:a16="http://schemas.microsoft.com/office/drawing/2014/main" id="{9F220D67-772B-42E2-B0EC-D6E70DE1370D}"/>
              </a:ext>
            </a:extLst>
          </xdr:cNvPr>
          <xdr:cNvGrpSpPr/>
        </xdr:nvGrpSpPr>
        <xdr:grpSpPr>
          <a:xfrm>
            <a:off x="10814073" y="2516357"/>
            <a:ext cx="6115983" cy="4984203"/>
            <a:chOff x="9095642" y="2505622"/>
            <a:chExt cx="6130800" cy="4800053"/>
          </a:xfrm>
        </xdr:grpSpPr>
        <xdr:sp macro="" textlink="">
          <xdr:nvSpPr>
            <xdr:cNvPr id="9" name="graphtextu1">
              <a:extLst>
                <a:ext uri="{FF2B5EF4-FFF2-40B4-BE49-F238E27FC236}">
                  <a16:creationId xmlns:a16="http://schemas.microsoft.com/office/drawing/2014/main" id="{696843B3-671C-41CE-899E-B239F0B133C1}"/>
                </a:ext>
              </a:extLst>
            </xdr:cNvPr>
            <xdr:cNvSpPr txBox="1"/>
          </xdr:nvSpPr>
          <xdr:spPr>
            <a:xfrm>
              <a:off x="9095642" y="2532240"/>
              <a:ext cx="6127603" cy="84677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indent="0"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>
                      <a:lumMod val="100000"/>
                    </a:schemeClr>
                  </a:solidFill>
                  <a:latin typeface="Inter" panose="020B0802030000000004" pitchFamily="34" charset="0"/>
                  <a:ea typeface="Inter" panose="020B0802030000000004" pitchFamily="34" charset="0"/>
                  <a:cs typeface="Arial" panose="020B0604020202020204" pitchFamily="34" charset="0"/>
                </a:rPr>
                <a:t>SCHWEIZER EIERMARKT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1" i="0" kern="0" cap="none" spc="0" baseline="0">
                  <a:solidFill>
                    <a:schemeClr val="accent3"/>
                  </a:solidFill>
                  <a:latin typeface="Roboto" pitchFamily="2" charset="0"/>
                  <a:ea typeface="Roboto" pitchFamily="2" charset="0"/>
                  <a:cs typeface="Arial" panose="020B0604020202020204" pitchFamily="34" charset="0"/>
                </a:rPr>
                <a:t>Nachfrage nach Konsumeiern im Schweizer Detailhandel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Roboto" pitchFamily="2" charset="0"/>
                <a:ea typeface="Roboto" pitchFamily="2" charset="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Mio. Stück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2016..2024</a:t>
              </a:r>
            </a:p>
          </xdr:txBody>
        </xdr:sp>
        <xdr:cxnSp macro="">
          <xdr:nvCxnSpPr>
            <xdr:cNvPr id="11" name="titleline1">
              <a:extLst>
                <a:ext uri="{FF2B5EF4-FFF2-40B4-BE49-F238E27FC236}">
                  <a16:creationId xmlns:a16="http://schemas.microsoft.com/office/drawing/2014/main" id="{C7A0053A-17FD-42AC-BE39-DF69E23318F1}"/>
                </a:ext>
              </a:extLst>
            </xdr:cNvPr>
            <xdr:cNvCxnSpPr/>
          </xdr:nvCxnSpPr>
          <xdr:spPr>
            <a:xfrm>
              <a:off x="9095642" y="2505622"/>
              <a:ext cx="488283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aphicFrame macro="">
          <xdr:nvGraphicFramePr>
            <xdr:cNvPr id="14" name="Prereport1">
              <a:extLst>
                <a:ext uri="{FF2B5EF4-FFF2-40B4-BE49-F238E27FC236}">
                  <a16:creationId xmlns:a16="http://schemas.microsoft.com/office/drawing/2014/main" id="{EC63280B-2473-4AE0-B231-EAF214CA275E}"/>
                </a:ext>
              </a:extLst>
            </xdr:cNvPr>
            <xdr:cNvGraphicFramePr/>
          </xdr:nvGraphicFramePr>
          <xdr:xfrm>
            <a:off x="9095642" y="3381377"/>
            <a:ext cx="6130800" cy="364807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3" name="graphtextm1">
              <a:extLst>
                <a:ext uri="{FF2B5EF4-FFF2-40B4-BE49-F238E27FC236}">
                  <a16:creationId xmlns:a16="http://schemas.microsoft.com/office/drawing/2014/main" id="{7CC7095F-64F8-4505-8E05-D8290A8475A4}"/>
                </a:ext>
              </a:extLst>
            </xdr:cNvPr>
            <xdr:cNvSpPr txBox="1"/>
          </xdr:nvSpPr>
          <xdr:spPr>
            <a:xfrm>
              <a:off x="9095642" y="7124700"/>
              <a:ext cx="6127603" cy="180975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de-CH" sz="1150">
                  <a:solidFill>
                    <a:srgbClr val="3F3F3F"/>
                  </a:solidFill>
                  <a:latin typeface="Roboto" pitchFamily="2" charset="0"/>
                </a:rPr>
                <a:t>Quelle: Nielsen IQ Switzerland, Fachbereich Marktanalysen BLW</a:t>
              </a:r>
            </a:p>
          </xdr:txBody>
        </xdr:sp>
      </xdr:grpSp>
      <xdr:sp macro="" textlink="">
        <xdr:nvSpPr>
          <xdr:cNvPr id="39" name="Infobox3">
            <a:extLst>
              <a:ext uri="{FF2B5EF4-FFF2-40B4-BE49-F238E27FC236}">
                <a16:creationId xmlns:a16="http://schemas.microsoft.com/office/drawing/2014/main" id="{B430BAF7-DE15-425B-AC03-E749FA9F12CD}"/>
              </a:ext>
            </a:extLst>
          </xdr:cNvPr>
          <xdr:cNvSpPr/>
        </xdr:nvSpPr>
        <xdr:spPr>
          <a:xfrm>
            <a:off x="11541124" y="4625183"/>
            <a:ext cx="494819" cy="19416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+2.3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0" name="Infobox3">
            <a:extLst>
              <a:ext uri="{FF2B5EF4-FFF2-40B4-BE49-F238E27FC236}">
                <a16:creationId xmlns:a16="http://schemas.microsoft.com/office/drawing/2014/main" id="{AA75BB32-13CA-4200-A407-C3E3D9A9CF75}"/>
              </a:ext>
            </a:extLst>
          </xdr:cNvPr>
          <xdr:cNvSpPr/>
        </xdr:nvSpPr>
        <xdr:spPr>
          <a:xfrm>
            <a:off x="12208139" y="4585759"/>
            <a:ext cx="492173" cy="19417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+2.0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1" name="Infobox3">
            <a:extLst>
              <a:ext uri="{FF2B5EF4-FFF2-40B4-BE49-F238E27FC236}">
                <a16:creationId xmlns:a16="http://schemas.microsoft.com/office/drawing/2014/main" id="{ABF74200-9E3D-4CC2-848F-95536C3788A9}"/>
              </a:ext>
            </a:extLst>
          </xdr:cNvPr>
          <xdr:cNvSpPr/>
        </xdr:nvSpPr>
        <xdr:spPr>
          <a:xfrm>
            <a:off x="12863247" y="4559566"/>
            <a:ext cx="492173" cy="19417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+1.3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2" name="Infobox3">
            <a:extLst>
              <a:ext uri="{FF2B5EF4-FFF2-40B4-BE49-F238E27FC236}">
                <a16:creationId xmlns:a16="http://schemas.microsoft.com/office/drawing/2014/main" id="{A8504CA5-2756-48AF-AFAD-C8E14141B086}"/>
              </a:ext>
            </a:extLst>
          </xdr:cNvPr>
          <xdr:cNvSpPr/>
        </xdr:nvSpPr>
        <xdr:spPr>
          <a:xfrm>
            <a:off x="13395430" y="4230690"/>
            <a:ext cx="622243" cy="19549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+16.5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3" name="Infobox3">
            <a:extLst>
              <a:ext uri="{FF2B5EF4-FFF2-40B4-BE49-F238E27FC236}">
                <a16:creationId xmlns:a16="http://schemas.microsoft.com/office/drawing/2014/main" id="{1DA8991A-D11A-4EBA-B124-542386BF4001}"/>
              </a:ext>
            </a:extLst>
          </xdr:cNvPr>
          <xdr:cNvSpPr/>
        </xdr:nvSpPr>
        <xdr:spPr>
          <a:xfrm>
            <a:off x="14177963" y="4339169"/>
            <a:ext cx="494818" cy="19416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4.2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4" name="Infobox3">
            <a:extLst>
              <a:ext uri="{FF2B5EF4-FFF2-40B4-BE49-F238E27FC236}">
                <a16:creationId xmlns:a16="http://schemas.microsoft.com/office/drawing/2014/main" id="{C65FDF94-6B61-4502-8704-9A3421C8697D}"/>
              </a:ext>
            </a:extLst>
          </xdr:cNvPr>
          <xdr:cNvSpPr/>
        </xdr:nvSpPr>
        <xdr:spPr>
          <a:xfrm>
            <a:off x="14847358" y="4464316"/>
            <a:ext cx="494820" cy="19416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-5.7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5" name="Infobox3">
            <a:extLst>
              <a:ext uri="{FF2B5EF4-FFF2-40B4-BE49-F238E27FC236}">
                <a16:creationId xmlns:a16="http://schemas.microsoft.com/office/drawing/2014/main" id="{7FF07B75-C84C-4D2D-9C48-A417E1EAA46B}"/>
              </a:ext>
            </a:extLst>
          </xdr:cNvPr>
          <xdr:cNvSpPr/>
        </xdr:nvSpPr>
        <xdr:spPr>
          <a:xfrm>
            <a:off x="15502467" y="4566709"/>
            <a:ext cx="496936" cy="19417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-4.9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6" name="Infobox3">
            <a:extLst>
              <a:ext uri="{FF2B5EF4-FFF2-40B4-BE49-F238E27FC236}">
                <a16:creationId xmlns:a16="http://schemas.microsoft.com/office/drawing/2014/main" id="{16648D28-B2EF-404C-B05F-9C0A281E577A}"/>
              </a:ext>
            </a:extLst>
          </xdr:cNvPr>
          <xdr:cNvSpPr/>
        </xdr:nvSpPr>
        <xdr:spPr>
          <a:xfrm>
            <a:off x="16167100" y="4483366"/>
            <a:ext cx="496936" cy="19416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+4.2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6</xdr:col>
      <xdr:colOff>334182</xdr:colOff>
      <xdr:row>4</xdr:row>
      <xdr:rowOff>114412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441509-E2CF-4356-B61D-D083EC100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7150" y="38100"/>
          <a:ext cx="5782482" cy="800212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</xdr:row>
      <xdr:rowOff>142875</xdr:rowOff>
    </xdr:from>
    <xdr:to>
      <xdr:col>4</xdr:col>
      <xdr:colOff>158750</xdr:colOff>
      <xdr:row>9</xdr:row>
      <xdr:rowOff>615950</xdr:rowOff>
    </xdr:to>
    <xdr:sp macro="" textlink="">
      <xdr:nvSpPr>
        <xdr:cNvPr id="3" name="Haupttitel1">
          <a:extLst>
            <a:ext uri="{FF2B5EF4-FFF2-40B4-BE49-F238E27FC236}">
              <a16:creationId xmlns:a16="http://schemas.microsoft.com/office/drawing/2014/main" id="{D074236C-3CF2-4B68-AE97-2C273FEAC4A5}"/>
            </a:ext>
          </a:extLst>
        </xdr:cNvPr>
        <xdr:cNvSpPr txBox="1"/>
      </xdr:nvSpPr>
      <xdr:spPr>
        <a:xfrm>
          <a:off x="19050" y="1228725"/>
          <a:ext cx="37592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SCHWEIZER EIERMARKT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Entwicklung der Verarbeitungseier</a:t>
          </a:r>
        </a:p>
      </xdr:txBody>
    </xdr:sp>
    <xdr:clientData/>
  </xdr:twoCellAnchor>
  <xdr:twoCellAnchor>
    <xdr:from>
      <xdr:col>0</xdr:col>
      <xdr:colOff>109050</xdr:colOff>
      <xdr:row>6</xdr:row>
      <xdr:rowOff>142875</xdr:rowOff>
    </xdr:from>
    <xdr:to>
      <xdr:col>1</xdr:col>
      <xdr:colOff>488025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17087C84-6060-4B57-9432-64A2D639E1F4}"/>
            </a:ext>
          </a:extLst>
        </xdr:cNvPr>
        <xdr:cNvCxnSpPr/>
      </xdr:nvCxnSpPr>
      <xdr:spPr>
        <a:xfrm>
          <a:off x="10905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12</xdr:col>
      <xdr:colOff>252557</xdr:colOff>
      <xdr:row>8</xdr:row>
      <xdr:rowOff>16956</xdr:rowOff>
    </xdr:from>
    <xdr:to>
      <xdr:col>18</xdr:col>
      <xdr:colOff>95167</xdr:colOff>
      <xdr:row>9</xdr:row>
      <xdr:rowOff>563439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3F92AD1F-8E07-408E-9471-A42C7F3A7DA9}"/>
            </a:ext>
          </a:extLst>
        </xdr:cNvPr>
        <xdr:cNvGrpSpPr/>
      </xdr:nvGrpSpPr>
      <xdr:grpSpPr>
        <a:xfrm>
          <a:off x="10787207" y="1464756"/>
          <a:ext cx="4871810" cy="727458"/>
          <a:chOff x="8512175" y="1212850"/>
          <a:chExt cx="4851400" cy="731282"/>
        </a:xfrm>
      </xdr:grpSpPr>
      <xdr:sp macro="" textlink="">
        <xdr:nvSpPr>
          <xdr:cNvPr id="6" name="Source1">
            <a:extLst>
              <a:ext uri="{FF2B5EF4-FFF2-40B4-BE49-F238E27FC236}">
                <a16:creationId xmlns:a16="http://schemas.microsoft.com/office/drawing/2014/main" id="{81A65148-8DA2-4BE1-8188-24C79AA7AE53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7" name="Publication1">
            <a:extLst>
              <a:ext uri="{FF2B5EF4-FFF2-40B4-BE49-F238E27FC236}">
                <a16:creationId xmlns:a16="http://schemas.microsoft.com/office/drawing/2014/main" id="{A77236F9-E9D1-4D7E-97AC-7A5F3AE5F122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12</xdr:col>
      <xdr:colOff>252557</xdr:colOff>
      <xdr:row>11</xdr:row>
      <xdr:rowOff>19050</xdr:rowOff>
    </xdr:from>
    <xdr:to>
      <xdr:col>19</xdr:col>
      <xdr:colOff>520574</xdr:colOff>
      <xdr:row>37</xdr:row>
      <xdr:rowOff>9524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8F6D1A05-427B-4239-A98F-7FFA1E29FF7A}"/>
            </a:ext>
          </a:extLst>
        </xdr:cNvPr>
        <xdr:cNvGrpSpPr/>
      </xdr:nvGrpSpPr>
      <xdr:grpSpPr>
        <a:xfrm>
          <a:off x="10787207" y="2524125"/>
          <a:ext cx="6135417" cy="4533899"/>
          <a:chOff x="8734425" y="2524125"/>
          <a:chExt cx="6130800" cy="4333874"/>
        </a:xfrm>
      </xdr:grpSpPr>
      <xdr:sp macro="" textlink="">
        <xdr:nvSpPr>
          <xdr:cNvPr id="27" name="graphtextu1">
            <a:extLst>
              <a:ext uri="{FF2B5EF4-FFF2-40B4-BE49-F238E27FC236}">
                <a16:creationId xmlns:a16="http://schemas.microsoft.com/office/drawing/2014/main" id="{D7347848-D483-463D-B19B-5D5A720643C5}"/>
              </a:ext>
            </a:extLst>
          </xdr:cNvPr>
          <xdr:cNvSpPr txBox="1"/>
        </xdr:nvSpPr>
        <xdr:spPr>
          <a:xfrm>
            <a:off x="8734425" y="2545698"/>
            <a:ext cx="6130800" cy="87302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SCHWEIZER EIERMARKT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Schweizer und Import Verarbeitungseier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Mio. Stück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2016..2024</a:t>
            </a:r>
          </a:p>
        </xdr:txBody>
      </xdr:sp>
      <xdr:graphicFrame macro="">
        <xdr:nvGraphicFramePr>
          <xdr:cNvPr id="28" name="Report1">
            <a:extLst>
              <a:ext uri="{FF2B5EF4-FFF2-40B4-BE49-F238E27FC236}">
                <a16:creationId xmlns:a16="http://schemas.microsoft.com/office/drawing/2014/main" id="{EC623CD2-B11B-42E2-BF9A-BD3EFA1A9DC4}"/>
              </a:ext>
            </a:extLst>
          </xdr:cNvPr>
          <xdr:cNvGraphicFramePr/>
        </xdr:nvGraphicFramePr>
        <xdr:xfrm>
          <a:off x="8734425" y="3463277"/>
          <a:ext cx="6130800" cy="33357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29" name="titleline1">
            <a:extLst>
              <a:ext uri="{FF2B5EF4-FFF2-40B4-BE49-F238E27FC236}">
                <a16:creationId xmlns:a16="http://schemas.microsoft.com/office/drawing/2014/main" id="{FFCAE5E6-A515-4D65-AA61-132B88497172}"/>
              </a:ext>
            </a:extLst>
          </xdr:cNvPr>
          <xdr:cNvCxnSpPr/>
        </xdr:nvCxnSpPr>
        <xdr:spPr>
          <a:xfrm>
            <a:off x="8734425" y="2524125"/>
            <a:ext cx="425013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graphtextu1">
            <a:extLst>
              <a:ext uri="{FF2B5EF4-FFF2-40B4-BE49-F238E27FC236}">
                <a16:creationId xmlns:a16="http://schemas.microsoft.com/office/drawing/2014/main" id="{81BF70A1-B5C6-40BC-AEE6-2A6B0E0A4051}"/>
              </a:ext>
            </a:extLst>
          </xdr:cNvPr>
          <xdr:cNvSpPr txBox="1"/>
        </xdr:nvSpPr>
        <xdr:spPr>
          <a:xfrm>
            <a:off x="8734425" y="6638925"/>
            <a:ext cx="5761663" cy="21907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Quelle: BLW, Fachbereich Marktanalysen; Bundesamt für Zoll und Grenzsicherheit BAZG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6</xdr:col>
      <xdr:colOff>534207</xdr:colOff>
      <xdr:row>4</xdr:row>
      <xdr:rowOff>114412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30C4896-0423-41D1-9F4F-C4DCFBBCC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7625" y="38100"/>
          <a:ext cx="5782482" cy="800212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</xdr:row>
      <xdr:rowOff>142875</xdr:rowOff>
    </xdr:from>
    <xdr:to>
      <xdr:col>7</xdr:col>
      <xdr:colOff>149225</xdr:colOff>
      <xdr:row>9</xdr:row>
      <xdr:rowOff>615950</xdr:rowOff>
    </xdr:to>
    <xdr:sp macro="" textlink="">
      <xdr:nvSpPr>
        <xdr:cNvPr id="3" name="Haupttitel1">
          <a:extLst>
            <a:ext uri="{FF2B5EF4-FFF2-40B4-BE49-F238E27FC236}">
              <a16:creationId xmlns:a16="http://schemas.microsoft.com/office/drawing/2014/main" id="{2F7041E0-E0B9-40CA-95F2-8424A93A30AE}"/>
            </a:ext>
          </a:extLst>
        </xdr:cNvPr>
        <xdr:cNvSpPr txBox="1"/>
      </xdr:nvSpPr>
      <xdr:spPr>
        <a:xfrm>
          <a:off x="9525" y="1228725"/>
          <a:ext cx="62738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SCHWEIZER EIERMARKT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Marktentlastungsmassnahmen Bund</a:t>
          </a:r>
        </a:p>
      </xdr:txBody>
    </xdr:sp>
    <xdr:clientData/>
  </xdr:twoCellAnchor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F994821D-BC0D-479C-8FAB-CE0FD9D7ACCD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15</xdr:col>
      <xdr:colOff>83460</xdr:colOff>
      <xdr:row>6</xdr:row>
      <xdr:rowOff>161925</xdr:rowOff>
    </xdr:from>
    <xdr:to>
      <xdr:col>20</xdr:col>
      <xdr:colOff>751116</xdr:colOff>
      <xdr:row>9</xdr:row>
      <xdr:rowOff>452436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45622334-BA02-4EB4-9CC2-A4ADA489DD48}"/>
            </a:ext>
          </a:extLst>
        </xdr:cNvPr>
        <xdr:cNvGrpSpPr/>
      </xdr:nvGrpSpPr>
      <xdr:grpSpPr>
        <a:xfrm>
          <a:off x="12923160" y="1247775"/>
          <a:ext cx="4858656" cy="833436"/>
          <a:chOff x="8512175" y="1212850"/>
          <a:chExt cx="4851400" cy="834444"/>
        </a:xfrm>
      </xdr:grpSpPr>
      <xdr:sp macro="" textlink="">
        <xdr:nvSpPr>
          <xdr:cNvPr id="6" name="Source1">
            <a:extLst>
              <a:ext uri="{FF2B5EF4-FFF2-40B4-BE49-F238E27FC236}">
                <a16:creationId xmlns:a16="http://schemas.microsoft.com/office/drawing/2014/main" id="{ACB229A6-F0D5-42AA-8B30-09AD22D23C71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7" name="Publication1">
            <a:extLst>
              <a:ext uri="{FF2B5EF4-FFF2-40B4-BE49-F238E27FC236}">
                <a16:creationId xmlns:a16="http://schemas.microsoft.com/office/drawing/2014/main" id="{39DCD7F6-2CB7-4015-8373-3D17A9EC2D18}"/>
              </a:ext>
            </a:extLst>
          </xdr:cNvPr>
          <xdr:cNvSpPr txBox="1"/>
        </xdr:nvSpPr>
        <xdr:spPr>
          <a:xfrm>
            <a:off x="8512175" y="1574799"/>
            <a:ext cx="4851400" cy="47249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15</xdr:col>
      <xdr:colOff>83460</xdr:colOff>
      <xdr:row>10</xdr:row>
      <xdr:rowOff>162542</xdr:rowOff>
    </xdr:from>
    <xdr:to>
      <xdr:col>23</xdr:col>
      <xdr:colOff>547688</xdr:colOff>
      <xdr:row>35</xdr:row>
      <xdr:rowOff>145596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D6D96C81-B62D-4042-9F09-8DEFC4BBC035}"/>
            </a:ext>
          </a:extLst>
        </xdr:cNvPr>
        <xdr:cNvGrpSpPr/>
      </xdr:nvGrpSpPr>
      <xdr:grpSpPr>
        <a:xfrm>
          <a:off x="12923160" y="2477117"/>
          <a:ext cx="7169828" cy="4383604"/>
          <a:chOff x="10745563" y="2493899"/>
          <a:chExt cx="6130800" cy="4278376"/>
        </a:xfrm>
      </xdr:grpSpPr>
      <xdr:sp macro="" textlink="">
        <xdr:nvSpPr>
          <xdr:cNvPr id="9" name="graphtextu1">
            <a:extLst>
              <a:ext uri="{FF2B5EF4-FFF2-40B4-BE49-F238E27FC236}">
                <a16:creationId xmlns:a16="http://schemas.microsoft.com/office/drawing/2014/main" id="{33CDB5C9-243D-44A1-BC9A-C238400088E7}"/>
              </a:ext>
            </a:extLst>
          </xdr:cNvPr>
          <xdr:cNvSpPr txBox="1"/>
        </xdr:nvSpPr>
        <xdr:spPr>
          <a:xfrm>
            <a:off x="10745563" y="2517805"/>
            <a:ext cx="6130800" cy="93140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802030000000004" pitchFamily="34" charset="0"/>
                <a:ea typeface="Inter" panose="020B0802030000000004" pitchFamily="34" charset="0"/>
                <a:cs typeface="Arial" panose="020B0604020202020204" pitchFamily="34" charset="0"/>
              </a:rPr>
              <a:t>SCHWEIZER EIERMARKT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Entwicklung beitragsberechtigter, aufgeschlagener,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respektive verbilligter Schweizer Konsumeier</a:t>
            </a:r>
            <a:endParaRPr lang="de-CH" sz="600" b="1" i="0" strike="noStrike" kern="0" cap="none" spc="0" normalizeH="0" baseline="0">
              <a:solidFill>
                <a:srgbClr val="F47769"/>
              </a:solidFill>
              <a:latin typeface="Roboto" pitchFamily="2" charset="0"/>
              <a:ea typeface="Roboto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Mio. Stück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2013..2024</a:t>
            </a:r>
          </a:p>
        </xdr:txBody>
      </xdr:sp>
      <xdr:sp macro="" textlink="">
        <xdr:nvSpPr>
          <xdr:cNvPr id="10" name="graphtextl1">
            <a:extLst>
              <a:ext uri="{FF2B5EF4-FFF2-40B4-BE49-F238E27FC236}">
                <a16:creationId xmlns:a16="http://schemas.microsoft.com/office/drawing/2014/main" id="{81996524-D81D-48EA-93A4-F345339CAB40}"/>
              </a:ext>
            </a:extLst>
          </xdr:cNvPr>
          <xdr:cNvSpPr txBox="1"/>
        </xdr:nvSpPr>
        <xdr:spPr>
          <a:xfrm>
            <a:off x="10745563" y="6553200"/>
            <a:ext cx="6130800" cy="219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Quelle: Fachbereich Marktanalysen BLW</a:t>
            </a:r>
          </a:p>
        </xdr:txBody>
      </xdr:sp>
      <xdr:cxnSp macro="">
        <xdr:nvCxnSpPr>
          <xdr:cNvPr id="11" name="titleline1">
            <a:extLst>
              <a:ext uri="{FF2B5EF4-FFF2-40B4-BE49-F238E27FC236}">
                <a16:creationId xmlns:a16="http://schemas.microsoft.com/office/drawing/2014/main" id="{4B57B1AC-E699-40DC-9D32-4BF9711BF309}"/>
              </a:ext>
            </a:extLst>
          </xdr:cNvPr>
          <xdr:cNvCxnSpPr/>
        </xdr:nvCxnSpPr>
        <xdr:spPr>
          <a:xfrm>
            <a:off x="10745563" y="2493899"/>
            <a:ext cx="489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4" name="Prereport1">
            <a:extLst>
              <a:ext uri="{FF2B5EF4-FFF2-40B4-BE49-F238E27FC236}">
                <a16:creationId xmlns:a16="http://schemas.microsoft.com/office/drawing/2014/main" id="{2563A82A-DD0D-4792-90AF-71EEA151DF78}"/>
              </a:ext>
            </a:extLst>
          </xdr:cNvPr>
          <xdr:cNvGraphicFramePr/>
        </xdr:nvGraphicFramePr>
        <xdr:xfrm>
          <a:off x="10745564" y="3463116"/>
          <a:ext cx="6069387" cy="29223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5</xdr:col>
      <xdr:colOff>578657</xdr:colOff>
      <xdr:row>4</xdr:row>
      <xdr:rowOff>114412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4314CBB-563F-4D0E-83E5-71344E609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7625" y="38100"/>
          <a:ext cx="5782482" cy="800212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</xdr:row>
      <xdr:rowOff>142875</xdr:rowOff>
    </xdr:from>
    <xdr:to>
      <xdr:col>4</xdr:col>
      <xdr:colOff>149225</xdr:colOff>
      <xdr:row>9</xdr:row>
      <xdr:rowOff>615950</xdr:rowOff>
    </xdr:to>
    <xdr:sp macro="" textlink="">
      <xdr:nvSpPr>
        <xdr:cNvPr id="3" name="Haupttitel1">
          <a:extLst>
            <a:ext uri="{FF2B5EF4-FFF2-40B4-BE49-F238E27FC236}">
              <a16:creationId xmlns:a16="http://schemas.microsoft.com/office/drawing/2014/main" id="{4FB2FC31-795B-47AD-A76B-8881AC30B518}"/>
            </a:ext>
          </a:extLst>
        </xdr:cNvPr>
        <xdr:cNvSpPr txBox="1"/>
      </xdr:nvSpPr>
      <xdr:spPr>
        <a:xfrm>
          <a:off x="9525" y="1228725"/>
          <a:ext cx="62738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SCHWEIZER EIERMARKT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Produzenten- und Konsumentenpreise</a:t>
          </a:r>
        </a:p>
      </xdr:txBody>
    </xdr:sp>
    <xdr:clientData/>
  </xdr:twoCellAnchor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7987A487-C0BB-48F2-8BD2-3A9210869849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11</xdr:col>
      <xdr:colOff>742951</xdr:colOff>
      <xdr:row>7</xdr:row>
      <xdr:rowOff>77108</xdr:rowOff>
    </xdr:from>
    <xdr:to>
      <xdr:col>17</xdr:col>
      <xdr:colOff>576035</xdr:colOff>
      <xdr:row>9</xdr:row>
      <xdr:rowOff>625928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D0FE250D-0891-427A-B024-1D471CB764C4}"/>
            </a:ext>
          </a:extLst>
        </xdr:cNvPr>
        <xdr:cNvGrpSpPr/>
      </xdr:nvGrpSpPr>
      <xdr:grpSpPr>
        <a:xfrm>
          <a:off x="11106151" y="1343933"/>
          <a:ext cx="4862284" cy="910770"/>
          <a:chOff x="8512175" y="1212850"/>
          <a:chExt cx="4851400" cy="918558"/>
        </a:xfrm>
      </xdr:grpSpPr>
      <xdr:sp macro="" textlink="">
        <xdr:nvSpPr>
          <xdr:cNvPr id="6" name="Source1">
            <a:extLst>
              <a:ext uri="{FF2B5EF4-FFF2-40B4-BE49-F238E27FC236}">
                <a16:creationId xmlns:a16="http://schemas.microsoft.com/office/drawing/2014/main" id="{0D4F268C-712C-42E7-8584-081057BBBF93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7" name="Publication1">
            <a:extLst>
              <a:ext uri="{FF2B5EF4-FFF2-40B4-BE49-F238E27FC236}">
                <a16:creationId xmlns:a16="http://schemas.microsoft.com/office/drawing/2014/main" id="{34F569D5-5F10-4D0E-8F06-41961B2BFF07}"/>
              </a:ext>
            </a:extLst>
          </xdr:cNvPr>
          <xdr:cNvSpPr txBox="1"/>
        </xdr:nvSpPr>
        <xdr:spPr>
          <a:xfrm>
            <a:off x="8512175" y="1574800"/>
            <a:ext cx="4851400" cy="55660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11</xdr:col>
      <xdr:colOff>742951</xdr:colOff>
      <xdr:row>12</xdr:row>
      <xdr:rowOff>14967</xdr:rowOff>
    </xdr:from>
    <xdr:to>
      <xdr:col>19</xdr:col>
      <xdr:colOff>209879</xdr:colOff>
      <xdr:row>17</xdr:row>
      <xdr:rowOff>2756969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28FA6EB4-1C30-478D-A183-C663544258ED}"/>
            </a:ext>
          </a:extLst>
        </xdr:cNvPr>
        <xdr:cNvGrpSpPr/>
      </xdr:nvGrpSpPr>
      <xdr:grpSpPr>
        <a:xfrm>
          <a:off x="11106151" y="2558142"/>
          <a:ext cx="6172528" cy="3694502"/>
          <a:chOff x="11083925" y="2524125"/>
          <a:chExt cx="6130800" cy="3992499"/>
        </a:xfrm>
      </xdr:grpSpPr>
      <xdr:sp macro="" textlink="">
        <xdr:nvSpPr>
          <xdr:cNvPr id="29" name="graphtextl2">
            <a:extLst>
              <a:ext uri="{FF2B5EF4-FFF2-40B4-BE49-F238E27FC236}">
                <a16:creationId xmlns:a16="http://schemas.microsoft.com/office/drawing/2014/main" id="{8B1FB769-DB65-4926-8BEF-549FAF28CFBD}"/>
              </a:ext>
            </a:extLst>
          </xdr:cNvPr>
          <xdr:cNvSpPr txBox="1"/>
        </xdr:nvSpPr>
        <xdr:spPr>
          <a:xfrm>
            <a:off x="11083925" y="6341151"/>
            <a:ext cx="6130800" cy="17547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Quelle: Fachbereich Marktanalysen BLW</a:t>
            </a:r>
          </a:p>
        </xdr:txBody>
      </xdr:sp>
      <xdr:graphicFrame macro="">
        <xdr:nvGraphicFramePr>
          <xdr:cNvPr id="61" name="Prereport4">
            <a:extLst>
              <a:ext uri="{FF2B5EF4-FFF2-40B4-BE49-F238E27FC236}">
                <a16:creationId xmlns:a16="http://schemas.microsoft.com/office/drawing/2014/main" id="{0998132C-6A2F-45D5-8CCE-29E9425CFDB3}"/>
              </a:ext>
            </a:extLst>
          </xdr:cNvPr>
          <xdr:cNvGraphicFramePr/>
        </xdr:nvGraphicFramePr>
        <xdr:xfrm>
          <a:off x="11083925" y="3425505"/>
          <a:ext cx="6130800" cy="27400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3" name="graphtextu2">
            <a:extLst>
              <a:ext uri="{FF2B5EF4-FFF2-40B4-BE49-F238E27FC236}">
                <a16:creationId xmlns:a16="http://schemas.microsoft.com/office/drawing/2014/main" id="{40E5B50D-9675-4158-BE37-B49BFD87D14B}"/>
              </a:ext>
            </a:extLst>
          </xdr:cNvPr>
          <xdr:cNvSpPr txBox="1"/>
        </xdr:nvSpPr>
        <xdr:spPr>
          <a:xfrm>
            <a:off x="11083925" y="2524127"/>
            <a:ext cx="6089354" cy="110360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SCHWEIZER EIERMARKT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Entwicklung der Produzentenpreise </a:t>
            </a:r>
            <a:endParaRPr lang="de-CH" sz="600" b="1" i="0" strike="noStrike" kern="0" cap="none" spc="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Rappen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2016..2024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74" name="Gerader Verbinder 73">
            <a:extLst>
              <a:ext uri="{FF2B5EF4-FFF2-40B4-BE49-F238E27FC236}">
                <a16:creationId xmlns:a16="http://schemas.microsoft.com/office/drawing/2014/main" id="{71B4C907-1AA9-43C6-B3AE-4ECA158A6E9A}"/>
              </a:ext>
            </a:extLst>
          </xdr:cNvPr>
          <xdr:cNvCxnSpPr/>
        </xdr:nvCxnSpPr>
        <xdr:spPr>
          <a:xfrm>
            <a:off x="11083925" y="2524125"/>
            <a:ext cx="410674" cy="0"/>
          </a:xfrm>
          <a:prstGeom prst="line">
            <a:avLst/>
          </a:prstGeom>
          <a:solidFill>
            <a:schemeClr val="bg1"/>
          </a:solidFill>
          <a:ln w="27686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742951</xdr:colOff>
      <xdr:row>20</xdr:row>
      <xdr:rowOff>188686</xdr:rowOff>
    </xdr:from>
    <xdr:to>
      <xdr:col>19</xdr:col>
      <xdr:colOff>159079</xdr:colOff>
      <xdr:row>43</xdr:row>
      <xdr:rowOff>71665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BE7BB967-62B4-43E4-9218-2F6EA03641E2}"/>
            </a:ext>
          </a:extLst>
        </xdr:cNvPr>
        <xdr:cNvGrpSpPr/>
      </xdr:nvGrpSpPr>
      <xdr:grpSpPr>
        <a:xfrm>
          <a:off x="11106151" y="7446736"/>
          <a:ext cx="6121728" cy="4102554"/>
          <a:chOff x="11106150" y="7143750"/>
          <a:chExt cx="6130800" cy="4095750"/>
        </a:xfrm>
      </xdr:grpSpPr>
      <xdr:sp macro="" textlink="">
        <xdr:nvSpPr>
          <xdr:cNvPr id="76" name="graphtextl2">
            <a:extLst>
              <a:ext uri="{FF2B5EF4-FFF2-40B4-BE49-F238E27FC236}">
                <a16:creationId xmlns:a16="http://schemas.microsoft.com/office/drawing/2014/main" id="{E46EBF24-1DA0-4508-96EB-C6F1ED345BC8}"/>
              </a:ext>
            </a:extLst>
          </xdr:cNvPr>
          <xdr:cNvSpPr txBox="1"/>
        </xdr:nvSpPr>
        <xdr:spPr>
          <a:xfrm>
            <a:off x="11106150" y="11056026"/>
            <a:ext cx="6130800" cy="18347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Quelle: Fachbereich Marktanalysen BLW</a:t>
            </a:r>
          </a:p>
        </xdr:txBody>
      </xdr:sp>
      <xdr:graphicFrame macro="">
        <xdr:nvGraphicFramePr>
          <xdr:cNvPr id="77" name="Prereport4">
            <a:extLst>
              <a:ext uri="{FF2B5EF4-FFF2-40B4-BE49-F238E27FC236}">
                <a16:creationId xmlns:a16="http://schemas.microsoft.com/office/drawing/2014/main" id="{11CC4B22-B4EC-455C-92CC-1C9C86C9F366}"/>
              </a:ext>
            </a:extLst>
          </xdr:cNvPr>
          <xdr:cNvGraphicFramePr>
            <a:graphicFrameLocks/>
          </xdr:cNvGraphicFramePr>
        </xdr:nvGraphicFramePr>
        <xdr:xfrm>
          <a:off x="11106150" y="8083230"/>
          <a:ext cx="6130800" cy="2787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78" name="graphtextu2">
            <a:extLst>
              <a:ext uri="{FF2B5EF4-FFF2-40B4-BE49-F238E27FC236}">
                <a16:creationId xmlns:a16="http://schemas.microsoft.com/office/drawing/2014/main" id="{88AD02C0-B6A6-47BA-ADC2-EB4BEA4E80CC}"/>
              </a:ext>
            </a:extLst>
          </xdr:cNvPr>
          <xdr:cNvSpPr txBox="1"/>
        </xdr:nvSpPr>
        <xdr:spPr>
          <a:xfrm>
            <a:off x="11106150" y="7143753"/>
            <a:ext cx="5137150" cy="104253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SCHWEIZER EIERMARKT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Entwicklung der Konsumentenpreise </a:t>
            </a:r>
            <a:endParaRPr lang="de-CH" sz="600" b="1" i="0" strike="noStrike" kern="0" cap="none" spc="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Rappen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2020..2024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79" name="Gerader Verbinder 78">
            <a:extLst>
              <a:ext uri="{FF2B5EF4-FFF2-40B4-BE49-F238E27FC236}">
                <a16:creationId xmlns:a16="http://schemas.microsoft.com/office/drawing/2014/main" id="{F68469F1-F091-4E41-B7C2-2583DE3AC9B4}"/>
              </a:ext>
            </a:extLst>
          </xdr:cNvPr>
          <xdr:cNvCxnSpPr/>
        </xdr:nvCxnSpPr>
        <xdr:spPr>
          <a:xfrm>
            <a:off x="11106150" y="7143750"/>
            <a:ext cx="410674" cy="0"/>
          </a:xfrm>
          <a:prstGeom prst="line">
            <a:avLst/>
          </a:prstGeom>
          <a:solidFill>
            <a:schemeClr val="bg1"/>
          </a:solidFill>
          <a:ln w="27686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Farben Eier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EDD15A"/>
      </a:accent1>
      <a:accent2>
        <a:srgbClr val="F2DE88"/>
      </a:accent2>
      <a:accent3>
        <a:srgbClr val="CBA816"/>
      </a:accent3>
      <a:accent4>
        <a:srgbClr val="DCDDDF"/>
      </a:accent4>
      <a:accent5>
        <a:srgbClr val="C7C8CA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B65C-759A-43E0-8784-E4C319D1A2AC}">
  <sheetPr codeName="Tabelle1"/>
  <dimension ref="A10:O26"/>
  <sheetViews>
    <sheetView showGridLines="0" tabSelected="1" zoomScaleNormal="100" workbookViewId="0">
      <selection activeCell="H2" sqref="H2"/>
    </sheetView>
  </sheetViews>
  <sheetFormatPr baseColWidth="10" defaultColWidth="11" defaultRowHeight="14.25"/>
  <cols>
    <col min="1" max="1" width="3.625" customWidth="1"/>
    <col min="2" max="2" width="21.875" customWidth="1"/>
  </cols>
  <sheetData>
    <row r="10" spans="1:15" ht="54" customHeight="1"/>
    <row r="11" spans="1:15" ht="15">
      <c r="A11" s="1" t="s">
        <v>0</v>
      </c>
    </row>
    <row r="12" spans="1:15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5" ht="15">
      <c r="A13" s="3" t="s">
        <v>1</v>
      </c>
      <c r="B13" s="3"/>
      <c r="C13" s="4">
        <v>2013</v>
      </c>
      <c r="D13" s="4">
        <v>2014</v>
      </c>
      <c r="E13" s="4">
        <v>2015</v>
      </c>
      <c r="F13" s="4">
        <v>2016</v>
      </c>
      <c r="G13" s="4">
        <v>2017</v>
      </c>
      <c r="H13" s="4">
        <v>2018</v>
      </c>
      <c r="I13" s="4">
        <v>2019</v>
      </c>
      <c r="J13" s="4">
        <v>2020</v>
      </c>
      <c r="K13" s="4">
        <v>2021</v>
      </c>
      <c r="L13" s="4">
        <v>2022</v>
      </c>
      <c r="M13" s="4">
        <v>2023</v>
      </c>
      <c r="N13" s="4">
        <v>2024</v>
      </c>
    </row>
    <row r="14" spans="1:15" ht="15">
      <c r="A14" s="3"/>
      <c r="B14" s="5" t="s">
        <v>2</v>
      </c>
      <c r="C14" s="6">
        <v>448.18598301080749</v>
      </c>
      <c r="D14" s="6">
        <v>462.73306132735104</v>
      </c>
      <c r="E14" s="6">
        <v>376.23119123346248</v>
      </c>
      <c r="F14" s="6">
        <v>313.23</v>
      </c>
      <c r="G14" s="6">
        <v>315.61</v>
      </c>
      <c r="H14" s="6">
        <v>329.63</v>
      </c>
      <c r="I14" s="6">
        <v>333.11</v>
      </c>
      <c r="J14" s="6">
        <v>362.52</v>
      </c>
      <c r="K14" s="6">
        <v>409.4</v>
      </c>
      <c r="L14" s="6">
        <v>417.12</v>
      </c>
      <c r="M14" s="6">
        <v>389.85</v>
      </c>
      <c r="N14" s="6">
        <v>400.99</v>
      </c>
      <c r="O14" s="5"/>
    </row>
    <row r="15" spans="1:15" ht="15">
      <c r="A15" s="3"/>
      <c r="B15" s="5" t="s">
        <v>3</v>
      </c>
      <c r="C15" s="6">
        <v>96.540646273108621</v>
      </c>
      <c r="D15" s="6">
        <v>97.508372969935436</v>
      </c>
      <c r="E15" s="6">
        <v>120.31954212206996</v>
      </c>
      <c r="F15" s="6">
        <v>110.48</v>
      </c>
      <c r="G15" s="6">
        <v>104.18</v>
      </c>
      <c r="H15" s="6">
        <v>96.06</v>
      </c>
      <c r="I15" s="6">
        <v>91.8</v>
      </c>
      <c r="J15" s="6">
        <v>81.99</v>
      </c>
      <c r="K15" s="6">
        <v>72.88</v>
      </c>
      <c r="L15" s="6">
        <v>62.6</v>
      </c>
      <c r="M15" s="6">
        <v>46.52</v>
      </c>
      <c r="N15" s="6">
        <v>41.27</v>
      </c>
      <c r="O15" s="5"/>
    </row>
    <row r="16" spans="1:15" ht="15">
      <c r="A16" s="3"/>
      <c r="B16" s="5" t="s">
        <v>4</v>
      </c>
      <c r="C16" s="6">
        <v>151.42037071608394</v>
      </c>
      <c r="D16" s="6">
        <v>152.42156570271231</v>
      </c>
      <c r="E16" s="6">
        <v>256.23226664446656</v>
      </c>
      <c r="F16" s="6">
        <v>340.47</v>
      </c>
      <c r="G16" s="6">
        <v>361.94</v>
      </c>
      <c r="H16" s="6">
        <v>379.11</v>
      </c>
      <c r="I16" s="6">
        <v>397.88</v>
      </c>
      <c r="J16" s="6">
        <v>421.93</v>
      </c>
      <c r="K16" s="6">
        <v>444.78</v>
      </c>
      <c r="L16" s="6">
        <v>430.8</v>
      </c>
      <c r="M16" s="6">
        <v>440.7</v>
      </c>
      <c r="N16" s="6">
        <v>463.61</v>
      </c>
      <c r="O16" s="5"/>
    </row>
    <row r="17" spans="1:15" ht="15">
      <c r="A17" s="3"/>
      <c r="B17" s="5" t="s">
        <v>5</v>
      </c>
      <c r="C17" s="6">
        <v>116.04</v>
      </c>
      <c r="D17" s="6">
        <v>124.47</v>
      </c>
      <c r="E17" s="6">
        <v>136.06</v>
      </c>
      <c r="F17" s="6">
        <v>142.41999999999999</v>
      </c>
      <c r="G17" s="6">
        <v>158.44</v>
      </c>
      <c r="H17" s="6">
        <v>168.75</v>
      </c>
      <c r="I17" s="6">
        <v>177.56</v>
      </c>
      <c r="J17" s="6">
        <v>197.29</v>
      </c>
      <c r="K17" s="6">
        <v>218.32</v>
      </c>
      <c r="L17" s="6">
        <v>224.21</v>
      </c>
      <c r="M17" s="6">
        <v>216.08</v>
      </c>
      <c r="N17" s="6">
        <v>217.77</v>
      </c>
      <c r="O17" s="5"/>
    </row>
    <row r="18" spans="1:15" ht="15">
      <c r="A18" s="7"/>
      <c r="B18" s="7" t="s">
        <v>6</v>
      </c>
      <c r="C18" s="7">
        <v>812.19</v>
      </c>
      <c r="D18" s="7">
        <v>837.13</v>
      </c>
      <c r="E18" s="7">
        <v>888.84</v>
      </c>
      <c r="F18" s="7">
        <v>906.61</v>
      </c>
      <c r="G18" s="7">
        <v>940.17</v>
      </c>
      <c r="H18" s="7">
        <v>973.56</v>
      </c>
      <c r="I18" s="7">
        <v>1000.35</v>
      </c>
      <c r="J18" s="7">
        <v>1063.73</v>
      </c>
      <c r="K18" s="7">
        <v>1145.3800000000001</v>
      </c>
      <c r="L18" s="7">
        <v>1134.74</v>
      </c>
      <c r="M18" s="7">
        <v>1093.1400000000001</v>
      </c>
      <c r="N18" s="7">
        <v>1123.6400000000001</v>
      </c>
    </row>
    <row r="19" spans="1:15">
      <c r="N19" s="9"/>
    </row>
    <row r="21" spans="1:15" ht="15">
      <c r="A21" s="1" t="s">
        <v>42</v>
      </c>
    </row>
    <row r="22" spans="1:15" ht="3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5" ht="15">
      <c r="A23" s="3" t="s">
        <v>15</v>
      </c>
      <c r="B23" s="3"/>
      <c r="C23" s="4">
        <v>2013</v>
      </c>
      <c r="D23" s="4">
        <v>2014</v>
      </c>
      <c r="E23" s="4">
        <v>2015</v>
      </c>
      <c r="F23" s="4">
        <v>2016</v>
      </c>
      <c r="G23" s="4">
        <v>2017</v>
      </c>
      <c r="H23" s="4">
        <v>2018</v>
      </c>
      <c r="I23" s="4">
        <v>2019</v>
      </c>
      <c r="J23" s="4">
        <v>2020</v>
      </c>
      <c r="K23" s="4">
        <v>2021</v>
      </c>
      <c r="L23" s="4">
        <v>2022</v>
      </c>
      <c r="M23" s="4">
        <v>2023</v>
      </c>
      <c r="N23" s="4">
        <v>2024</v>
      </c>
    </row>
    <row r="24" spans="1:15" ht="15">
      <c r="A24" s="3"/>
      <c r="B24" s="5" t="s">
        <v>43</v>
      </c>
      <c r="C24" s="5"/>
      <c r="D24" s="18">
        <f t="shared" ref="D24:N24" si="0">D18/C18 - 1</f>
        <v>3.0707100555288802E-2</v>
      </c>
      <c r="E24" s="18">
        <f t="shared" si="0"/>
        <v>6.1770573268190132E-2</v>
      </c>
      <c r="F24" s="18">
        <f t="shared" si="0"/>
        <v>1.9992349579226909E-2</v>
      </c>
      <c r="G24" s="18">
        <f t="shared" si="0"/>
        <v>3.7017019446068167E-2</v>
      </c>
      <c r="H24" s="18">
        <f t="shared" si="0"/>
        <v>3.5514853696671844E-2</v>
      </c>
      <c r="I24" s="18">
        <f t="shared" si="0"/>
        <v>2.7517564402810279E-2</v>
      </c>
      <c r="J24" s="18">
        <f t="shared" si="0"/>
        <v>6.3357824761333559E-2</v>
      </c>
      <c r="K24" s="18">
        <f t="shared" si="0"/>
        <v>7.6758199919152448E-2</v>
      </c>
      <c r="L24" s="18">
        <f t="shared" si="0"/>
        <v>-9.2894934432241616E-3</v>
      </c>
      <c r="M24" s="18">
        <f t="shared" si="0"/>
        <v>-3.6660380351446031E-2</v>
      </c>
      <c r="N24" s="18">
        <f t="shared" si="0"/>
        <v>2.7901275225497235E-2</v>
      </c>
    </row>
    <row r="25" spans="1:15">
      <c r="C25" s="8"/>
      <c r="D25" s="9"/>
    </row>
    <row r="26" spans="1:15">
      <c r="C26" s="10"/>
      <c r="D26" s="1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9F04-2518-4D4E-9CA3-6482A6852087}">
  <sheetPr codeName="Tabelle2"/>
  <dimension ref="A10:N49"/>
  <sheetViews>
    <sheetView showGridLines="0" zoomScaleNormal="100" workbookViewId="0">
      <selection activeCell="P55" sqref="P55"/>
    </sheetView>
  </sheetViews>
  <sheetFormatPr baseColWidth="10" defaultColWidth="11" defaultRowHeight="14.25"/>
  <cols>
    <col min="1" max="1" width="3.625" customWidth="1"/>
    <col min="2" max="2" width="21.875" customWidth="1"/>
  </cols>
  <sheetData>
    <row r="10" spans="1:14" ht="54" customHeight="1"/>
    <row r="11" spans="1:14" ht="15">
      <c r="A11" s="1" t="s">
        <v>36</v>
      </c>
    </row>
    <row r="12" spans="1:14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">
      <c r="A13" s="3" t="s">
        <v>1</v>
      </c>
      <c r="B13" s="3"/>
      <c r="C13" s="4">
        <v>2013</v>
      </c>
      <c r="D13" s="4">
        <v>2014</v>
      </c>
      <c r="E13" s="4">
        <v>2015</v>
      </c>
      <c r="F13" s="4">
        <v>2016</v>
      </c>
      <c r="G13" s="4">
        <v>2017</v>
      </c>
      <c r="H13" s="4">
        <v>2018</v>
      </c>
      <c r="I13" s="4">
        <v>2019</v>
      </c>
      <c r="J13" s="4">
        <v>2020</v>
      </c>
      <c r="K13" s="4">
        <v>2021</v>
      </c>
      <c r="L13" s="4">
        <v>2022</v>
      </c>
      <c r="M13" s="4">
        <v>2023</v>
      </c>
      <c r="N13" s="4">
        <v>2024</v>
      </c>
    </row>
    <row r="14" spans="1:14" ht="15">
      <c r="A14" s="3"/>
      <c r="B14" s="5" t="s">
        <v>8</v>
      </c>
      <c r="C14" s="6">
        <v>652.77</v>
      </c>
      <c r="D14" s="6">
        <v>640.16</v>
      </c>
      <c r="E14" s="6">
        <v>596.71</v>
      </c>
      <c r="F14" s="6">
        <v>589.13</v>
      </c>
      <c r="G14" s="6">
        <v>587.08000000000004</v>
      </c>
      <c r="H14" s="6">
        <v>571.54</v>
      </c>
      <c r="I14" s="6">
        <v>587.08000000000004</v>
      </c>
      <c r="J14" s="6">
        <v>596.99</v>
      </c>
      <c r="K14" s="6">
        <v>572.07000000000005</v>
      </c>
      <c r="L14" s="6">
        <v>519.24</v>
      </c>
      <c r="M14" s="6">
        <v>607.76</v>
      </c>
      <c r="N14" s="6">
        <v>673.63</v>
      </c>
    </row>
    <row r="15" spans="1:14" ht="15">
      <c r="A15" s="3"/>
      <c r="B15" s="5" t="s">
        <v>34</v>
      </c>
      <c r="C15" s="6">
        <v>812.19</v>
      </c>
      <c r="D15" s="6">
        <v>837.13</v>
      </c>
      <c r="E15" s="6">
        <v>888.84</v>
      </c>
      <c r="F15" s="6">
        <v>906.61</v>
      </c>
      <c r="G15" s="6">
        <v>940.17</v>
      </c>
      <c r="H15" s="6">
        <v>973.56</v>
      </c>
      <c r="I15" s="6">
        <v>1000.35</v>
      </c>
      <c r="J15" s="6">
        <v>1063.73</v>
      </c>
      <c r="K15" s="6">
        <v>1145.3800000000001</v>
      </c>
      <c r="L15" s="6">
        <v>1134.74</v>
      </c>
      <c r="M15" s="6">
        <v>1093.1400000000001</v>
      </c>
      <c r="N15" s="6">
        <v>1123.6400000000001</v>
      </c>
    </row>
    <row r="16" spans="1:14" ht="15">
      <c r="A16" s="7"/>
      <c r="B16" s="7" t="s">
        <v>6</v>
      </c>
      <c r="C16" s="7">
        <f>SUM(C14:C15)</f>
        <v>1464.96</v>
      </c>
      <c r="D16" s="7">
        <f>SUM(D14:D15)</f>
        <v>1477.29</v>
      </c>
      <c r="E16" s="7">
        <f t="shared" ref="E16:M16" si="0">SUM(E14:E15)</f>
        <v>1485.5500000000002</v>
      </c>
      <c r="F16" s="7">
        <f t="shared" si="0"/>
        <v>1495.74</v>
      </c>
      <c r="G16" s="7">
        <f t="shared" si="0"/>
        <v>1527.25</v>
      </c>
      <c r="H16" s="7">
        <f t="shared" si="0"/>
        <v>1545.1</v>
      </c>
      <c r="I16" s="7">
        <f t="shared" si="0"/>
        <v>1587.43</v>
      </c>
      <c r="J16" s="7">
        <f>SUM(J14:J15)</f>
        <v>1660.72</v>
      </c>
      <c r="K16" s="7">
        <f>SUM(K14:K15)</f>
        <v>1717.4500000000003</v>
      </c>
      <c r="L16" s="7">
        <f t="shared" si="0"/>
        <v>1653.98</v>
      </c>
      <c r="M16" s="7">
        <f t="shared" si="0"/>
        <v>1700.9</v>
      </c>
      <c r="N16" s="7">
        <f>SUM(N14:N15)</f>
        <v>1797.27</v>
      </c>
    </row>
    <row r="17" spans="1:14"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5">
      <c r="A18" s="1" t="s">
        <v>44</v>
      </c>
    </row>
    <row r="19" spans="1:14" ht="3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5">
      <c r="A20" s="3" t="s">
        <v>15</v>
      </c>
      <c r="B20" s="3"/>
      <c r="C20" s="4">
        <v>2013</v>
      </c>
      <c r="D20" s="4">
        <v>2014</v>
      </c>
      <c r="E20" s="4">
        <v>2015</v>
      </c>
      <c r="F20" s="4">
        <v>2016</v>
      </c>
      <c r="G20" s="4">
        <v>2017</v>
      </c>
      <c r="H20" s="4">
        <v>2018</v>
      </c>
      <c r="I20" s="4">
        <v>2019</v>
      </c>
      <c r="J20" s="4">
        <v>2020</v>
      </c>
      <c r="K20" s="4">
        <v>2021</v>
      </c>
      <c r="L20" s="4">
        <v>2022</v>
      </c>
      <c r="M20" s="4">
        <v>2023</v>
      </c>
      <c r="N20" s="4">
        <v>2024</v>
      </c>
    </row>
    <row r="21" spans="1:14" ht="15">
      <c r="A21" s="3"/>
      <c r="B21" s="5" t="s">
        <v>43</v>
      </c>
      <c r="C21" s="5"/>
      <c r="D21" s="18">
        <f t="shared" ref="D21:M21" si="1">D16/C16 - 1</f>
        <v>8.4166120576669723E-3</v>
      </c>
      <c r="E21" s="18">
        <f t="shared" si="1"/>
        <v>5.5913192399597023E-3</v>
      </c>
      <c r="F21" s="18">
        <f t="shared" si="1"/>
        <v>6.8594123388643347E-3</v>
      </c>
      <c r="G21" s="18">
        <f t="shared" si="1"/>
        <v>2.1066495513926142E-2</v>
      </c>
      <c r="H21" s="18">
        <f t="shared" si="1"/>
        <v>1.1687673923719055E-2</v>
      </c>
      <c r="I21" s="18">
        <f t="shared" si="1"/>
        <v>2.739628503009528E-2</v>
      </c>
      <c r="J21" s="18">
        <f t="shared" si="1"/>
        <v>4.6168964930737078E-2</v>
      </c>
      <c r="K21" s="18">
        <f t="shared" si="1"/>
        <v>3.4159882460619739E-2</v>
      </c>
      <c r="L21" s="18">
        <f t="shared" si="1"/>
        <v>-3.6955952138344794E-2</v>
      </c>
      <c r="M21" s="18">
        <f t="shared" si="1"/>
        <v>2.8367936734422505E-2</v>
      </c>
      <c r="N21" s="18">
        <f>N16/M16 - 1</f>
        <v>5.6658239755423612E-2</v>
      </c>
    </row>
    <row r="26" spans="1:14" ht="15">
      <c r="A26" s="1" t="s">
        <v>37</v>
      </c>
    </row>
    <row r="27" spans="1:14" ht="3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15">
      <c r="A28" s="3" t="s">
        <v>15</v>
      </c>
      <c r="B28" s="3"/>
      <c r="C28" s="4">
        <v>2013</v>
      </c>
      <c r="D28" s="4">
        <v>2014</v>
      </c>
      <c r="E28" s="4">
        <v>2015</v>
      </c>
      <c r="F28" s="4">
        <v>2016</v>
      </c>
      <c r="G28" s="4">
        <v>2017</v>
      </c>
      <c r="H28" s="4">
        <v>2018</v>
      </c>
      <c r="I28" s="4">
        <v>2019</v>
      </c>
      <c r="J28" s="4">
        <v>2020</v>
      </c>
      <c r="K28" s="4">
        <v>2021</v>
      </c>
      <c r="L28" s="4">
        <v>2022</v>
      </c>
      <c r="M28" s="4">
        <v>2023</v>
      </c>
      <c r="N28" s="4">
        <v>2024</v>
      </c>
    </row>
    <row r="29" spans="1:14" ht="15">
      <c r="A29" s="3"/>
      <c r="B29" s="5" t="s">
        <v>21</v>
      </c>
      <c r="C29" s="18">
        <f>C14/C16</f>
        <v>0.44558895806028831</v>
      </c>
      <c r="D29" s="18">
        <f>D14/D16</f>
        <v>0.43333401024849555</v>
      </c>
      <c r="E29" s="18">
        <f t="shared" ref="E29:M29" si="2">E14/E16</f>
        <v>0.40167614688162628</v>
      </c>
      <c r="F29" s="18">
        <f t="shared" si="2"/>
        <v>0.39387192961343548</v>
      </c>
      <c r="G29" s="18">
        <f t="shared" si="2"/>
        <v>0.38440333933540682</v>
      </c>
      <c r="H29" s="18">
        <f t="shared" si="2"/>
        <v>0.36990486052682675</v>
      </c>
      <c r="I29" s="18">
        <f t="shared" si="2"/>
        <v>0.36983048071411023</v>
      </c>
      <c r="J29" s="18">
        <f t="shared" si="2"/>
        <v>0.3594766125535912</v>
      </c>
      <c r="K29" s="18">
        <f t="shared" si="2"/>
        <v>0.33309266645317182</v>
      </c>
      <c r="L29" s="18">
        <f t="shared" si="2"/>
        <v>0.31393366304308395</v>
      </c>
      <c r="M29" s="18">
        <f t="shared" si="2"/>
        <v>0.35731671468046328</v>
      </c>
      <c r="N29" s="18">
        <f>N14/N16</f>
        <v>0.37480734669804761</v>
      </c>
    </row>
    <row r="30" spans="1:14" ht="15">
      <c r="A30" s="3"/>
      <c r="B30" s="5" t="s">
        <v>34</v>
      </c>
      <c r="C30" s="18">
        <f>C15/C16</f>
        <v>0.55441104193971169</v>
      </c>
      <c r="D30" s="18">
        <f>D15/D16</f>
        <v>0.56666598975150451</v>
      </c>
      <c r="E30" s="18">
        <f t="shared" ref="E30:N30" si="3">E15/E16</f>
        <v>0.59832385311837366</v>
      </c>
      <c r="F30" s="18">
        <f t="shared" si="3"/>
        <v>0.60612807038656447</v>
      </c>
      <c r="G30" s="18">
        <f t="shared" si="3"/>
        <v>0.61559666066459318</v>
      </c>
      <c r="H30" s="18">
        <f t="shared" si="3"/>
        <v>0.6300951394731733</v>
      </c>
      <c r="I30" s="18">
        <f t="shared" si="3"/>
        <v>0.63016951928588971</v>
      </c>
      <c r="J30" s="18">
        <f t="shared" si="3"/>
        <v>0.6405233874464088</v>
      </c>
      <c r="K30" s="18">
        <f t="shared" si="3"/>
        <v>0.66690733354682807</v>
      </c>
      <c r="L30" s="18">
        <f t="shared" si="3"/>
        <v>0.68606633695691599</v>
      </c>
      <c r="M30" s="18">
        <f t="shared" si="3"/>
        <v>0.64268328531953678</v>
      </c>
      <c r="N30" s="18">
        <f t="shared" si="3"/>
        <v>0.62519265330195251</v>
      </c>
    </row>
    <row r="32" spans="1:14">
      <c r="C32" s="17"/>
      <c r="D32" s="11"/>
    </row>
    <row r="35" spans="1:14" ht="15">
      <c r="A35" s="47" t="s">
        <v>61</v>
      </c>
    </row>
    <row r="36" spans="1:14" ht="3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5">
      <c r="A37" s="3" t="s">
        <v>1</v>
      </c>
      <c r="B37" s="3"/>
      <c r="C37" s="4">
        <v>2013</v>
      </c>
      <c r="D37" s="4">
        <v>2014</v>
      </c>
      <c r="E37" s="4">
        <v>2015</v>
      </c>
      <c r="F37" s="4">
        <v>2016</v>
      </c>
      <c r="G37" s="4">
        <v>2017</v>
      </c>
      <c r="H37" s="4">
        <v>2018</v>
      </c>
      <c r="I37" s="4">
        <v>2019</v>
      </c>
      <c r="J37" s="4">
        <v>2020</v>
      </c>
      <c r="K37" s="4">
        <v>2021</v>
      </c>
      <c r="L37" s="4">
        <v>2022</v>
      </c>
      <c r="M37" s="4">
        <v>2023</v>
      </c>
      <c r="N37" s="4">
        <v>2024</v>
      </c>
    </row>
    <row r="38" spans="1:14" ht="15">
      <c r="A38" s="3"/>
      <c r="B38" s="5" t="s">
        <v>59</v>
      </c>
      <c r="C38" s="6"/>
      <c r="D38" s="6"/>
      <c r="E38" s="6"/>
      <c r="F38" s="6">
        <v>237.6</v>
      </c>
      <c r="G38" s="6">
        <v>230.07</v>
      </c>
      <c r="H38" s="6">
        <v>241.42</v>
      </c>
      <c r="I38" s="6">
        <v>252.12</v>
      </c>
      <c r="J38" s="6">
        <v>302.77</v>
      </c>
      <c r="K38" s="6">
        <v>284.64</v>
      </c>
      <c r="L38" s="6">
        <v>256.45999999999998</v>
      </c>
      <c r="M38" s="6">
        <v>328.8</v>
      </c>
      <c r="N38" s="6">
        <v>376.36</v>
      </c>
    </row>
    <row r="39" spans="1:14" ht="15">
      <c r="A39" s="3"/>
      <c r="B39" s="5" t="s">
        <v>60</v>
      </c>
      <c r="C39" s="6"/>
      <c r="D39" s="6"/>
      <c r="E39" s="6"/>
      <c r="F39" s="6">
        <v>818.26</v>
      </c>
      <c r="G39" s="6">
        <v>838.81</v>
      </c>
      <c r="H39" s="6">
        <v>870.36</v>
      </c>
      <c r="I39" s="6">
        <v>888.71</v>
      </c>
      <c r="J39" s="6">
        <v>945.59</v>
      </c>
      <c r="K39" s="6">
        <v>1010.67</v>
      </c>
      <c r="L39" s="6">
        <v>972.66</v>
      </c>
      <c r="M39" s="6">
        <v>945.25</v>
      </c>
      <c r="N39" s="6">
        <v>971.06</v>
      </c>
    </row>
    <row r="40" spans="1:14" ht="15">
      <c r="A40" s="7"/>
      <c r="B40" s="7" t="s">
        <v>23</v>
      </c>
      <c r="C40" s="7"/>
      <c r="D40" s="7"/>
      <c r="E40" s="7"/>
      <c r="F40" s="7">
        <f>SUM(F38:F39)</f>
        <v>1055.8599999999999</v>
      </c>
      <c r="G40" s="7">
        <f t="shared" ref="G40:N40" si="4">SUM(G38:G39)</f>
        <v>1068.8799999999999</v>
      </c>
      <c r="H40" s="7">
        <f t="shared" si="4"/>
        <v>1111.78</v>
      </c>
      <c r="I40" s="7">
        <f t="shared" si="4"/>
        <v>1140.83</v>
      </c>
      <c r="J40" s="7">
        <f t="shared" si="4"/>
        <v>1248.3600000000001</v>
      </c>
      <c r="K40" s="7">
        <f t="shared" si="4"/>
        <v>1295.31</v>
      </c>
      <c r="L40" s="7">
        <f t="shared" si="4"/>
        <v>1229.1199999999999</v>
      </c>
      <c r="M40" s="7">
        <f t="shared" si="4"/>
        <v>1274.05</v>
      </c>
      <c r="N40" s="7">
        <f t="shared" si="4"/>
        <v>1347.42</v>
      </c>
    </row>
    <row r="45" spans="1:14" ht="15">
      <c r="A45" s="1" t="s">
        <v>62</v>
      </c>
    </row>
    <row r="46" spans="1:14" ht="3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>
      <c r="A47" s="3" t="s">
        <v>15</v>
      </c>
      <c r="B47" s="3"/>
      <c r="C47" s="4">
        <v>2013</v>
      </c>
      <c r="D47" s="4">
        <v>2014</v>
      </c>
      <c r="E47" s="4">
        <v>2015</v>
      </c>
      <c r="F47" s="4">
        <v>2016</v>
      </c>
      <c r="G47" s="4">
        <v>2017</v>
      </c>
      <c r="H47" s="4">
        <v>2018</v>
      </c>
      <c r="I47" s="4">
        <v>2019</v>
      </c>
      <c r="J47" s="4">
        <v>2020</v>
      </c>
      <c r="K47" s="4">
        <v>2021</v>
      </c>
      <c r="L47" s="4">
        <v>2022</v>
      </c>
      <c r="M47" s="4">
        <v>2023</v>
      </c>
      <c r="N47" s="4">
        <v>2024</v>
      </c>
    </row>
    <row r="48" spans="1:14" ht="15">
      <c r="A48" s="3"/>
      <c r="B48" s="5" t="s">
        <v>22</v>
      </c>
      <c r="C48" s="14"/>
      <c r="D48" s="14"/>
      <c r="E48" s="14"/>
      <c r="F48" s="14">
        <f>F38/F40</f>
        <v>0.2250298335006535</v>
      </c>
      <c r="G48" s="14">
        <f t="shared" ref="G48:N48" si="5">G38/G40</f>
        <v>0.21524399371304545</v>
      </c>
      <c r="H48" s="14">
        <f t="shared" si="5"/>
        <v>0.21714727733904188</v>
      </c>
      <c r="I48" s="14">
        <f t="shared" si="5"/>
        <v>0.22099699341707355</v>
      </c>
      <c r="J48" s="14">
        <f t="shared" si="5"/>
        <v>0.24253420487679833</v>
      </c>
      <c r="K48" s="14">
        <f t="shared" si="5"/>
        <v>0.21974662436019177</v>
      </c>
      <c r="L48" s="14">
        <f t="shared" si="5"/>
        <v>0.20865334548294714</v>
      </c>
      <c r="M48" s="14">
        <f t="shared" si="5"/>
        <v>0.25807464385228213</v>
      </c>
      <c r="N48" s="14">
        <f t="shared" si="5"/>
        <v>0.27931899481972955</v>
      </c>
    </row>
    <row r="49" spans="1:14" ht="15">
      <c r="A49" s="3"/>
      <c r="B49" s="5" t="s">
        <v>38</v>
      </c>
      <c r="C49" s="14"/>
      <c r="D49" s="14"/>
      <c r="E49" s="14"/>
      <c r="F49" s="14">
        <f>F39/F40</f>
        <v>0.77497016649934658</v>
      </c>
      <c r="G49" s="14">
        <f t="shared" ref="G49:N49" si="6">G39/G40</f>
        <v>0.78475600628695463</v>
      </c>
      <c r="H49" s="14">
        <f t="shared" si="6"/>
        <v>0.78285272266095818</v>
      </c>
      <c r="I49" s="14">
        <f t="shared" si="6"/>
        <v>0.77900300658292654</v>
      </c>
      <c r="J49" s="14">
        <f t="shared" si="6"/>
        <v>0.75746579512320156</v>
      </c>
      <c r="K49" s="14">
        <f t="shared" si="6"/>
        <v>0.78025337563980823</v>
      </c>
      <c r="L49" s="14">
        <f t="shared" si="6"/>
        <v>0.79134665451705288</v>
      </c>
      <c r="M49" s="14">
        <f t="shared" si="6"/>
        <v>0.74192535614771793</v>
      </c>
      <c r="N49" s="14">
        <f t="shared" si="6"/>
        <v>0.72068100518027034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2073-28C5-461E-8CA3-1BCF5CCF51EF}">
  <dimension ref="A10:N36"/>
  <sheetViews>
    <sheetView showGridLines="0" zoomScaleNormal="100" workbookViewId="0">
      <selection activeCell="AB26" sqref="AB26"/>
    </sheetView>
  </sheetViews>
  <sheetFormatPr baseColWidth="10" defaultColWidth="10.875" defaultRowHeight="14.25"/>
  <cols>
    <col min="1" max="1" width="11.125" style="27" customWidth="1"/>
    <col min="2" max="2" width="21.875" style="27" customWidth="1"/>
    <col min="3" max="16384" width="10.875" style="27"/>
  </cols>
  <sheetData>
    <row r="10" spans="1:14" ht="54" customHeight="1"/>
    <row r="11" spans="1:14" ht="15">
      <c r="A11" s="28" t="s">
        <v>56</v>
      </c>
    </row>
    <row r="12" spans="1:14" ht="3" customHeight="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ht="15">
      <c r="A13" s="30" t="s">
        <v>48</v>
      </c>
      <c r="B13" s="30"/>
      <c r="C13" s="31">
        <v>2013</v>
      </c>
      <c r="D13" s="31">
        <v>2014</v>
      </c>
      <c r="E13" s="31">
        <v>2015</v>
      </c>
      <c r="F13" s="31">
        <v>2016</v>
      </c>
      <c r="G13" s="31">
        <v>2017</v>
      </c>
      <c r="H13" s="31">
        <v>2018</v>
      </c>
      <c r="I13" s="31">
        <v>2019</v>
      </c>
      <c r="J13" s="31">
        <v>2020</v>
      </c>
      <c r="K13" s="31">
        <v>2021</v>
      </c>
      <c r="L13" s="31">
        <v>2022</v>
      </c>
      <c r="M13" s="31">
        <v>2023</v>
      </c>
      <c r="N13" s="31">
        <v>2024</v>
      </c>
    </row>
    <row r="14" spans="1:14" ht="15">
      <c r="A14" s="30"/>
      <c r="B14" s="32" t="s">
        <v>8</v>
      </c>
      <c r="C14" s="33">
        <v>79.510000000000005</v>
      </c>
      <c r="D14" s="33">
        <v>77.03</v>
      </c>
      <c r="E14" s="33">
        <v>71.12</v>
      </c>
      <c r="F14" s="33">
        <v>69.55</v>
      </c>
      <c r="G14" s="33">
        <v>68.989999999999995</v>
      </c>
      <c r="H14" s="33">
        <v>66.849999999999994</v>
      </c>
      <c r="I14" s="33">
        <v>67.95</v>
      </c>
      <c r="J14" s="33">
        <v>67.92</v>
      </c>
      <c r="K14" s="33">
        <v>65.010000000000005</v>
      </c>
      <c r="L14" s="33">
        <v>58.28</v>
      </c>
      <c r="M14" s="33">
        <v>67.45</v>
      </c>
      <c r="N14" s="41">
        <v>74.11</v>
      </c>
    </row>
    <row r="15" spans="1:14" ht="15">
      <c r="A15" s="30"/>
      <c r="B15" s="32" t="s">
        <v>34</v>
      </c>
      <c r="C15" s="33">
        <v>98.93</v>
      </c>
      <c r="D15" s="33">
        <v>100.74</v>
      </c>
      <c r="E15" s="33">
        <v>105.94</v>
      </c>
      <c r="F15" s="33">
        <v>107.04</v>
      </c>
      <c r="G15" s="33">
        <v>110.48</v>
      </c>
      <c r="H15" s="33">
        <v>113.87</v>
      </c>
      <c r="I15" s="33">
        <v>115.78</v>
      </c>
      <c r="J15" s="33">
        <v>121.02</v>
      </c>
      <c r="K15" s="33">
        <v>130.16</v>
      </c>
      <c r="L15" s="33">
        <v>127.36</v>
      </c>
      <c r="M15" s="33">
        <v>121.33</v>
      </c>
      <c r="N15" s="41">
        <v>123.61</v>
      </c>
    </row>
    <row r="16" spans="1:14" ht="15">
      <c r="A16" s="34"/>
      <c r="B16" s="34" t="s">
        <v>6</v>
      </c>
      <c r="C16" s="34">
        <v>178.44</v>
      </c>
      <c r="D16" s="34">
        <v>177.77</v>
      </c>
      <c r="E16" s="34">
        <v>177.06</v>
      </c>
      <c r="F16" s="34">
        <v>176.59</v>
      </c>
      <c r="G16" s="34">
        <v>179.47</v>
      </c>
      <c r="H16" s="34">
        <v>180.71</v>
      </c>
      <c r="I16" s="34">
        <v>183.73</v>
      </c>
      <c r="J16" s="34">
        <v>188.93</v>
      </c>
      <c r="K16" s="34">
        <v>195.16</v>
      </c>
      <c r="L16" s="34">
        <v>185.63</v>
      </c>
      <c r="M16" s="34">
        <v>188.78</v>
      </c>
      <c r="N16" s="43">
        <v>197.72</v>
      </c>
    </row>
    <row r="17" spans="1:14" ht="31.5" customHeight="1">
      <c r="A17" s="49" t="s">
        <v>49</v>
      </c>
      <c r="B17" s="50"/>
      <c r="C17" s="33">
        <v>8210000</v>
      </c>
      <c r="D17" s="33">
        <v>8310000</v>
      </c>
      <c r="E17" s="33">
        <v>8390000</v>
      </c>
      <c r="F17" s="33">
        <v>8470000</v>
      </c>
      <c r="G17" s="33">
        <v>8510000</v>
      </c>
      <c r="H17" s="33">
        <v>8550000</v>
      </c>
      <c r="I17" s="33">
        <v>8640000</v>
      </c>
      <c r="J17" s="33">
        <v>8790000</v>
      </c>
      <c r="K17" s="33">
        <v>8800000</v>
      </c>
      <c r="L17" s="33">
        <v>8910000</v>
      </c>
      <c r="M17" s="27">
        <v>9010000</v>
      </c>
      <c r="N17" s="27">
        <v>9090000</v>
      </c>
    </row>
    <row r="20" spans="1:14" ht="15">
      <c r="A20" s="1" t="s">
        <v>58</v>
      </c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ht="3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5">
      <c r="A22" s="3" t="s">
        <v>15</v>
      </c>
      <c r="B22" s="3"/>
      <c r="C22" s="4">
        <v>2013</v>
      </c>
      <c r="D22" s="4">
        <v>2014</v>
      </c>
      <c r="E22" s="4">
        <v>2015</v>
      </c>
      <c r="F22" s="4">
        <v>2016</v>
      </c>
      <c r="G22" s="4">
        <v>2017</v>
      </c>
      <c r="H22" s="4">
        <v>2018</v>
      </c>
      <c r="I22" s="4">
        <v>2019</v>
      </c>
      <c r="J22" s="4">
        <v>2020</v>
      </c>
      <c r="K22" s="4">
        <v>2021</v>
      </c>
      <c r="L22" s="4">
        <v>2022</v>
      </c>
      <c r="M22" s="4">
        <v>2023</v>
      </c>
      <c r="N22" s="4">
        <v>2024</v>
      </c>
    </row>
    <row r="23" spans="1:14" ht="15">
      <c r="A23" s="3"/>
      <c r="B23" s="5" t="s">
        <v>57</v>
      </c>
      <c r="C23" s="5"/>
      <c r="D23" s="18">
        <f>D16/C16-1</f>
        <v>-3.754763505940284E-3</v>
      </c>
      <c r="E23" s="18">
        <f t="shared" ref="E23:N23" si="0">E16/D16-1</f>
        <v>-3.9939247342071216E-3</v>
      </c>
      <c r="F23" s="18">
        <f t="shared" si="0"/>
        <v>-2.6544674121766754E-3</v>
      </c>
      <c r="G23" s="18">
        <f t="shared" si="0"/>
        <v>1.6308964267512271E-2</v>
      </c>
      <c r="H23" s="18">
        <f t="shared" si="0"/>
        <v>6.9092327408482035E-3</v>
      </c>
      <c r="I23" s="18">
        <f t="shared" si="0"/>
        <v>1.6711858779259403E-2</v>
      </c>
      <c r="J23" s="18">
        <f t="shared" si="0"/>
        <v>2.830240026125308E-2</v>
      </c>
      <c r="K23" s="18">
        <f t="shared" si="0"/>
        <v>3.2975175991107664E-2</v>
      </c>
      <c r="L23" s="18">
        <f t="shared" si="0"/>
        <v>-4.8831727813076431E-2</v>
      </c>
      <c r="M23" s="18">
        <f t="shared" si="0"/>
        <v>1.6969239885794352E-2</v>
      </c>
      <c r="N23" s="18">
        <f t="shared" si="0"/>
        <v>4.7356711516050476E-2</v>
      </c>
    </row>
    <row r="24" spans="1:14">
      <c r="C24" s="35"/>
      <c r="D24" s="36"/>
    </row>
    <row r="25" spans="1:14">
      <c r="C25" s="35"/>
      <c r="D25" s="37"/>
    </row>
    <row r="26" spans="1:14">
      <c r="C26" s="35"/>
      <c r="D26" s="37"/>
      <c r="N26" s="44"/>
    </row>
    <row r="27" spans="1:14">
      <c r="C27" s="38"/>
      <c r="D27" s="39"/>
    </row>
    <row r="29" spans="1:14" ht="15">
      <c r="A29" s="28" t="s">
        <v>50</v>
      </c>
    </row>
    <row r="30" spans="1:14" ht="3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4" ht="15">
      <c r="A31" s="30" t="s">
        <v>48</v>
      </c>
      <c r="B31" s="30"/>
      <c r="C31" s="31">
        <v>2013</v>
      </c>
      <c r="D31" s="31">
        <v>2014</v>
      </c>
      <c r="E31" s="31">
        <v>2015</v>
      </c>
      <c r="F31" s="31">
        <v>2016</v>
      </c>
      <c r="G31" s="31">
        <v>2017</v>
      </c>
      <c r="H31" s="31">
        <v>2018</v>
      </c>
      <c r="I31" s="31">
        <v>2019</v>
      </c>
      <c r="J31" s="31">
        <v>2020</v>
      </c>
      <c r="K31" s="31">
        <v>2021</v>
      </c>
      <c r="L31" s="31">
        <v>2022</v>
      </c>
      <c r="M31" s="31">
        <v>2023</v>
      </c>
      <c r="N31" s="40"/>
    </row>
    <row r="32" spans="1:14" ht="15">
      <c r="A32" s="30"/>
      <c r="B32" s="32" t="s">
        <v>51</v>
      </c>
      <c r="C32" s="41">
        <v>308</v>
      </c>
      <c r="D32" s="41">
        <v>312</v>
      </c>
      <c r="E32" s="41">
        <v>313</v>
      </c>
      <c r="F32" s="41">
        <v>323</v>
      </c>
      <c r="G32" s="41">
        <v>338</v>
      </c>
      <c r="H32" s="41">
        <v>349</v>
      </c>
      <c r="I32" s="41">
        <v>358</v>
      </c>
      <c r="J32" s="41">
        <v>360</v>
      </c>
      <c r="K32" s="41">
        <v>388</v>
      </c>
      <c r="L32" s="42">
        <v>390</v>
      </c>
      <c r="M32" s="42">
        <v>365.18</v>
      </c>
    </row>
    <row r="33" spans="1:13" ht="15">
      <c r="A33" s="30"/>
      <c r="B33" s="32" t="s">
        <v>52</v>
      </c>
      <c r="C33" s="41">
        <v>260.13</v>
      </c>
      <c r="D33" s="41">
        <v>269.23</v>
      </c>
      <c r="E33" s="41">
        <v>259.17</v>
      </c>
      <c r="F33" s="41">
        <v>278.02999999999997</v>
      </c>
      <c r="G33" s="41">
        <v>280.26</v>
      </c>
      <c r="H33" s="41">
        <v>287.49</v>
      </c>
      <c r="I33" s="41">
        <v>291.63</v>
      </c>
      <c r="J33" s="41">
        <v>285.55</v>
      </c>
      <c r="K33" s="41">
        <v>282.55</v>
      </c>
      <c r="L33" s="42">
        <v>279.01</v>
      </c>
      <c r="M33" s="42">
        <v>279.3</v>
      </c>
    </row>
    <row r="34" spans="1:13" ht="15">
      <c r="A34" s="30"/>
      <c r="B34" s="32" t="s">
        <v>53</v>
      </c>
      <c r="C34" s="41">
        <v>236.28</v>
      </c>
      <c r="D34" s="41">
        <v>235.42</v>
      </c>
      <c r="E34" s="41">
        <v>235.7</v>
      </c>
      <c r="F34" s="41">
        <v>235.84</v>
      </c>
      <c r="G34" s="41">
        <v>239.46</v>
      </c>
      <c r="H34" s="41">
        <v>240.08</v>
      </c>
      <c r="I34" s="41">
        <v>242.31</v>
      </c>
      <c r="J34" s="41">
        <v>235.73</v>
      </c>
      <c r="K34" s="41">
        <v>233</v>
      </c>
      <c r="L34" s="42">
        <v>248</v>
      </c>
      <c r="M34" s="42">
        <v>248</v>
      </c>
    </row>
    <row r="35" spans="1:13" ht="15">
      <c r="A35" s="30"/>
      <c r="B35" s="32" t="s">
        <v>54</v>
      </c>
      <c r="C35" s="41">
        <v>221.3</v>
      </c>
      <c r="D35" s="41">
        <v>228</v>
      </c>
      <c r="E35" s="41">
        <v>228.5</v>
      </c>
      <c r="F35" s="41">
        <v>230.6</v>
      </c>
      <c r="G35" s="41">
        <v>229.5</v>
      </c>
      <c r="H35" s="41">
        <v>233.7</v>
      </c>
      <c r="I35" s="41">
        <v>235.1</v>
      </c>
      <c r="J35" s="41">
        <v>242.3</v>
      </c>
      <c r="K35" s="41">
        <v>233.2</v>
      </c>
      <c r="L35" s="42">
        <v>229.7</v>
      </c>
      <c r="M35" s="42">
        <v>235.81</v>
      </c>
    </row>
    <row r="36" spans="1:13" ht="15">
      <c r="A36" s="30"/>
      <c r="B36" s="32" t="s">
        <v>55</v>
      </c>
      <c r="C36" s="41">
        <v>178.44</v>
      </c>
      <c r="D36" s="41">
        <v>177.77</v>
      </c>
      <c r="E36" s="41">
        <v>177.06</v>
      </c>
      <c r="F36" s="41">
        <v>176.59</v>
      </c>
      <c r="G36" s="41">
        <v>179.47</v>
      </c>
      <c r="H36" s="41">
        <v>180.71</v>
      </c>
      <c r="I36" s="41">
        <v>183.73</v>
      </c>
      <c r="J36" s="41">
        <v>188.93</v>
      </c>
      <c r="K36" s="41">
        <v>195.16</v>
      </c>
      <c r="L36" s="42">
        <v>185.63</v>
      </c>
      <c r="M36" s="42">
        <v>188.78</v>
      </c>
    </row>
  </sheetData>
  <mergeCells count="1">
    <mergeCell ref="A17:B17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4F88-0D9F-44F8-AE93-71A0CCB794BF}">
  <sheetPr codeName="Tabelle3"/>
  <dimension ref="A10:AC36"/>
  <sheetViews>
    <sheetView showGridLines="0" zoomScaleNormal="100" workbookViewId="0">
      <selection activeCell="Z33" sqref="Z33"/>
    </sheetView>
  </sheetViews>
  <sheetFormatPr baseColWidth="10" defaultColWidth="11" defaultRowHeight="14.25"/>
  <cols>
    <col min="1" max="1" width="3.625" customWidth="1"/>
    <col min="2" max="2" width="32.5" customWidth="1"/>
  </cols>
  <sheetData>
    <row r="10" spans="1:11" ht="54" customHeight="1"/>
    <row r="11" spans="1:11" ht="15">
      <c r="A11" s="1" t="s">
        <v>35</v>
      </c>
    </row>
    <row r="12" spans="1:11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5">
      <c r="A13" s="3" t="s">
        <v>1</v>
      </c>
      <c r="B13" s="3"/>
      <c r="C13" s="4">
        <v>2016</v>
      </c>
      <c r="D13" s="4">
        <v>2017</v>
      </c>
      <c r="E13" s="4">
        <v>2018</v>
      </c>
      <c r="F13" s="4">
        <v>2019</v>
      </c>
      <c r="G13" s="4">
        <v>2020</v>
      </c>
      <c r="H13" s="4">
        <v>2021</v>
      </c>
      <c r="I13" s="4">
        <v>2022</v>
      </c>
      <c r="J13" s="4">
        <v>2023</v>
      </c>
      <c r="K13" s="4">
        <v>2024</v>
      </c>
    </row>
    <row r="14" spans="1:11" ht="15">
      <c r="A14" s="3"/>
      <c r="B14" s="5" t="s">
        <v>39</v>
      </c>
      <c r="C14" s="16">
        <v>62.33</v>
      </c>
      <c r="D14" s="16">
        <v>64.45</v>
      </c>
      <c r="E14" s="6">
        <v>55.15</v>
      </c>
      <c r="F14" s="6">
        <v>37.76</v>
      </c>
      <c r="G14" s="6">
        <v>45.85</v>
      </c>
      <c r="H14" s="6">
        <v>44.36</v>
      </c>
      <c r="I14" s="6">
        <v>41.19</v>
      </c>
      <c r="J14" s="6">
        <v>39.82</v>
      </c>
      <c r="K14" s="6">
        <v>40.81</v>
      </c>
    </row>
    <row r="15" spans="1:11" ht="15">
      <c r="A15" s="3"/>
      <c r="B15" s="5" t="s">
        <v>8</v>
      </c>
      <c r="C15" s="6">
        <v>190.49</v>
      </c>
      <c r="D15" s="6">
        <v>187.16</v>
      </c>
      <c r="E15" s="6">
        <v>193.04</v>
      </c>
      <c r="F15" s="6">
        <v>206.22</v>
      </c>
      <c r="G15" s="6">
        <v>268.95</v>
      </c>
      <c r="H15" s="6">
        <v>249.08</v>
      </c>
      <c r="I15" s="6">
        <v>227.63</v>
      </c>
      <c r="J15" s="6">
        <v>202.81</v>
      </c>
      <c r="K15" s="6">
        <v>224.14</v>
      </c>
    </row>
    <row r="16" spans="1:11" ht="15">
      <c r="A16" s="3"/>
      <c r="B16" s="5" t="s">
        <v>3</v>
      </c>
      <c r="C16" s="6">
        <v>205.14</v>
      </c>
      <c r="D16" s="6">
        <v>203.66</v>
      </c>
      <c r="E16" s="6">
        <v>196.67</v>
      </c>
      <c r="F16" s="6">
        <v>144.13</v>
      </c>
      <c r="G16" s="6">
        <v>138.16</v>
      </c>
      <c r="H16" s="6">
        <v>124.68</v>
      </c>
      <c r="I16" s="6">
        <v>114.74</v>
      </c>
      <c r="J16" s="6">
        <v>94.68</v>
      </c>
      <c r="K16" s="6">
        <v>85.84</v>
      </c>
    </row>
    <row r="17" spans="1:29" ht="15">
      <c r="A17" s="3"/>
      <c r="B17" s="5" t="s">
        <v>4</v>
      </c>
      <c r="C17" s="6">
        <v>178.87</v>
      </c>
      <c r="D17" s="6">
        <v>190.73</v>
      </c>
      <c r="E17" s="6">
        <v>206.52</v>
      </c>
      <c r="F17" s="6">
        <v>265.39999999999998</v>
      </c>
      <c r="G17" s="6">
        <v>312.92</v>
      </c>
      <c r="H17" s="6">
        <v>314.7</v>
      </c>
      <c r="I17" s="6">
        <v>298.41000000000003</v>
      </c>
      <c r="J17" s="6">
        <v>316.67</v>
      </c>
      <c r="K17" s="6">
        <v>331.9</v>
      </c>
    </row>
    <row r="18" spans="1:29" ht="15">
      <c r="A18" s="3"/>
      <c r="B18" s="5" t="s">
        <v>5</v>
      </c>
      <c r="C18" s="6">
        <v>100.66</v>
      </c>
      <c r="D18" s="6">
        <v>108.8</v>
      </c>
      <c r="E18" s="6">
        <v>118.21</v>
      </c>
      <c r="F18" s="6">
        <v>126.22</v>
      </c>
      <c r="G18" s="6">
        <v>140.22999999999999</v>
      </c>
      <c r="H18" s="6">
        <v>135.24</v>
      </c>
      <c r="I18" s="6">
        <v>136.88</v>
      </c>
      <c r="J18" s="6">
        <v>124.82</v>
      </c>
      <c r="K18" s="6">
        <v>128.91999999999999</v>
      </c>
    </row>
    <row r="19" spans="1:29" ht="15">
      <c r="A19" s="3"/>
      <c r="B19" s="3" t="s">
        <v>32</v>
      </c>
      <c r="C19" s="12">
        <v>484.67</v>
      </c>
      <c r="D19" s="12">
        <v>503.19</v>
      </c>
      <c r="E19" s="12">
        <v>521.4</v>
      </c>
      <c r="F19" s="12">
        <v>535.75</v>
      </c>
      <c r="G19" s="12">
        <v>591.30999999999995</v>
      </c>
      <c r="H19" s="12">
        <v>574.62</v>
      </c>
      <c r="I19" s="12">
        <v>550.03</v>
      </c>
      <c r="J19" s="12">
        <v>536.16999999999996</v>
      </c>
      <c r="K19" s="12">
        <v>546.66</v>
      </c>
    </row>
    <row r="20" spans="1:29" ht="15">
      <c r="A20" s="7"/>
      <c r="B20" s="7" t="s">
        <v>6</v>
      </c>
      <c r="C20" s="7">
        <f t="shared" ref="C20:K20" si="0">SUM(C14:C18)</f>
        <v>737.4899999999999</v>
      </c>
      <c r="D20" s="7">
        <f t="shared" si="0"/>
        <v>754.8</v>
      </c>
      <c r="E20" s="7">
        <f t="shared" si="0"/>
        <v>769.59</v>
      </c>
      <c r="F20" s="7">
        <f t="shared" si="0"/>
        <v>779.73</v>
      </c>
      <c r="G20" s="7">
        <f t="shared" si="0"/>
        <v>906.11000000000013</v>
      </c>
      <c r="H20" s="7">
        <f t="shared" si="0"/>
        <v>868.06</v>
      </c>
      <c r="I20" s="7">
        <f t="shared" si="0"/>
        <v>818.85</v>
      </c>
      <c r="J20" s="7">
        <f t="shared" si="0"/>
        <v>778.8</v>
      </c>
      <c r="K20" s="7">
        <f t="shared" si="0"/>
        <v>811.6099999999999</v>
      </c>
      <c r="X20" s="9"/>
      <c r="Y20" s="9"/>
      <c r="Z20" s="9"/>
      <c r="AA20" s="9"/>
      <c r="AB20" s="9"/>
      <c r="AC20" s="9"/>
    </row>
    <row r="21" spans="1:29">
      <c r="C21" s="9"/>
      <c r="D21" s="20"/>
      <c r="E21" s="20"/>
      <c r="F21" s="20"/>
      <c r="G21" s="20"/>
      <c r="H21" s="20"/>
      <c r="I21" s="20"/>
      <c r="J21" s="20"/>
      <c r="K21" s="20"/>
    </row>
    <row r="22" spans="1:29" ht="15">
      <c r="A22" s="1" t="s">
        <v>45</v>
      </c>
    </row>
    <row r="23" spans="1:29" ht="3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29" ht="15">
      <c r="A24" s="3" t="s">
        <v>15</v>
      </c>
      <c r="B24" s="3"/>
      <c r="C24" s="4">
        <v>2016</v>
      </c>
      <c r="D24" s="4">
        <v>2017</v>
      </c>
      <c r="E24" s="4">
        <v>2018</v>
      </c>
      <c r="F24" s="4">
        <v>2019</v>
      </c>
      <c r="G24" s="4">
        <v>2020</v>
      </c>
      <c r="H24" s="4">
        <v>2021</v>
      </c>
      <c r="I24" s="4">
        <v>2022</v>
      </c>
      <c r="J24" s="4">
        <v>2023</v>
      </c>
      <c r="K24" s="4">
        <v>2024</v>
      </c>
      <c r="L24" s="23"/>
      <c r="M24" s="23"/>
      <c r="N24" s="23"/>
    </row>
    <row r="25" spans="1:29" ht="15">
      <c r="A25" s="3"/>
      <c r="B25" s="5" t="s">
        <v>46</v>
      </c>
      <c r="C25" s="5"/>
      <c r="D25" s="18">
        <f>(D20/C20)-1</f>
        <v>2.3471504698368895E-2</v>
      </c>
      <c r="E25" s="18">
        <f t="shared" ref="E25:K25" si="1">(E20/D20)-1</f>
        <v>1.9594594594594783E-2</v>
      </c>
      <c r="F25" s="18">
        <f t="shared" si="1"/>
        <v>1.3175846879507347E-2</v>
      </c>
      <c r="G25" s="18">
        <f t="shared" si="1"/>
        <v>0.16208174624549532</v>
      </c>
      <c r="H25" s="18">
        <f t="shared" si="1"/>
        <v>-4.1992694043769707E-2</v>
      </c>
      <c r="I25" s="18">
        <f t="shared" si="1"/>
        <v>-5.6689629749095638E-2</v>
      </c>
      <c r="J25" s="18">
        <f t="shared" si="1"/>
        <v>-4.8910056786957368E-2</v>
      </c>
      <c r="K25" s="18">
        <f t="shared" si="1"/>
        <v>4.212891628145865E-2</v>
      </c>
      <c r="L25" s="18"/>
      <c r="M25" s="18"/>
      <c r="N25" s="18"/>
    </row>
    <row r="26" spans="1:29" ht="15">
      <c r="A26" s="22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29" ht="15">
      <c r="A27" s="22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29" ht="15">
      <c r="A28" s="22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30" spans="1:29" ht="15">
      <c r="A30" s="1" t="s">
        <v>24</v>
      </c>
    </row>
    <row r="31" spans="1:29" ht="3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9" ht="15">
      <c r="A32" s="3" t="s">
        <v>15</v>
      </c>
      <c r="B32" s="3"/>
      <c r="C32" s="4">
        <v>2016</v>
      </c>
      <c r="D32" s="4">
        <v>2017</v>
      </c>
      <c r="E32" s="4">
        <v>2018</v>
      </c>
      <c r="F32" s="4">
        <v>2019</v>
      </c>
      <c r="G32" s="4">
        <v>2020</v>
      </c>
      <c r="H32" s="4">
        <v>2021</v>
      </c>
      <c r="I32" s="4">
        <v>2022</v>
      </c>
      <c r="J32" s="4">
        <v>2023</v>
      </c>
      <c r="K32" s="4">
        <v>2024</v>
      </c>
    </row>
    <row r="33" spans="1:24" ht="15">
      <c r="A33" s="3"/>
      <c r="B33" s="5" t="s">
        <v>40</v>
      </c>
      <c r="C33" s="14">
        <f>SUM(C14:C16)/C20</f>
        <v>0.62097113181195684</v>
      </c>
      <c r="D33" s="14">
        <f t="shared" ref="D33:K33" si="2">SUM(D14:D16)/D20</f>
        <v>0.60316640169581348</v>
      </c>
      <c r="E33" s="14">
        <f t="shared" si="2"/>
        <v>0.57804805155992156</v>
      </c>
      <c r="F33" s="14">
        <f t="shared" si="2"/>
        <v>0.49774922088415219</v>
      </c>
      <c r="G33" s="14">
        <f t="shared" si="2"/>
        <v>0.49989515621723629</v>
      </c>
      <c r="H33" s="14">
        <f t="shared" si="2"/>
        <v>0.48167177384051796</v>
      </c>
      <c r="I33" s="14">
        <f t="shared" si="2"/>
        <v>0.46841301825731207</v>
      </c>
      <c r="J33" s="14">
        <f t="shared" si="2"/>
        <v>0.43311504879301493</v>
      </c>
      <c r="K33" s="14">
        <f t="shared" si="2"/>
        <v>0.43221498010128018</v>
      </c>
    </row>
    <row r="34" spans="1:24" ht="15">
      <c r="A34" s="3"/>
      <c r="B34" s="5" t="s">
        <v>41</v>
      </c>
      <c r="C34" s="14">
        <f>SUM(C17:C18)/C20</f>
        <v>0.37902886818804327</v>
      </c>
      <c r="D34" s="14">
        <f t="shared" ref="D34:K34" si="3">SUM(D17:D18)/D20</f>
        <v>0.39683359830418652</v>
      </c>
      <c r="E34" s="14">
        <f t="shared" si="3"/>
        <v>0.42195194844007849</v>
      </c>
      <c r="F34" s="14">
        <f t="shared" si="3"/>
        <v>0.50225077911584781</v>
      </c>
      <c r="G34" s="14">
        <f t="shared" si="3"/>
        <v>0.50010484378276354</v>
      </c>
      <c r="H34" s="14">
        <f t="shared" si="3"/>
        <v>0.51832822615948204</v>
      </c>
      <c r="I34" s="14">
        <f t="shared" si="3"/>
        <v>0.53158698174268793</v>
      </c>
      <c r="J34" s="14">
        <f t="shared" si="3"/>
        <v>0.56688495120698512</v>
      </c>
      <c r="K34" s="14">
        <f t="shared" si="3"/>
        <v>0.56778501989871977</v>
      </c>
    </row>
    <row r="36" spans="1:24">
      <c r="X36" s="9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70F7-3F17-47E3-ADAC-41A1E7A5CAAE}">
  <sheetPr codeName="Tabelle4"/>
  <dimension ref="A10:L44"/>
  <sheetViews>
    <sheetView showGridLines="0" zoomScaleNormal="100" workbookViewId="0">
      <selection activeCell="Q47" sqref="Q47"/>
    </sheetView>
  </sheetViews>
  <sheetFormatPr baseColWidth="10" defaultColWidth="11" defaultRowHeight="14.25"/>
  <cols>
    <col min="1" max="1" width="3.625" customWidth="1"/>
    <col min="2" max="2" width="24.625" customWidth="1"/>
  </cols>
  <sheetData>
    <row r="10" spans="1:11" ht="54" customHeight="1"/>
    <row r="11" spans="1:11" ht="15">
      <c r="A11" s="1" t="s">
        <v>9</v>
      </c>
    </row>
    <row r="12" spans="1:11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5">
      <c r="A13" s="3" t="s">
        <v>1</v>
      </c>
      <c r="B13" s="3"/>
      <c r="C13" s="3">
        <v>2016</v>
      </c>
      <c r="D13" s="3">
        <v>2017</v>
      </c>
      <c r="E13" s="3">
        <v>2018</v>
      </c>
      <c r="F13" s="3">
        <v>2019</v>
      </c>
      <c r="G13" s="3">
        <v>2020</v>
      </c>
      <c r="H13" s="3">
        <v>2021</v>
      </c>
      <c r="I13" s="3">
        <v>2022</v>
      </c>
      <c r="J13" s="3">
        <v>2023</v>
      </c>
      <c r="K13" s="3">
        <v>2024</v>
      </c>
    </row>
    <row r="14" spans="1:11" ht="15">
      <c r="A14" s="3"/>
      <c r="B14" s="5" t="s">
        <v>8</v>
      </c>
      <c r="C14" s="6">
        <v>176.36</v>
      </c>
      <c r="D14" s="6">
        <v>187.41</v>
      </c>
      <c r="E14" s="6">
        <v>166.44</v>
      </c>
      <c r="F14" s="6">
        <v>158.59</v>
      </c>
      <c r="G14" s="6">
        <v>136.47999999999999</v>
      </c>
      <c r="H14" s="6">
        <v>126.45</v>
      </c>
      <c r="I14" s="6">
        <v>93.89</v>
      </c>
      <c r="J14" s="6">
        <v>117.41</v>
      </c>
      <c r="K14" s="6">
        <v>135.44999999999999</v>
      </c>
    </row>
    <row r="15" spans="1:11" ht="15">
      <c r="A15" s="3"/>
      <c r="B15" s="5" t="s">
        <v>3</v>
      </c>
      <c r="C15" s="6">
        <v>18.11</v>
      </c>
      <c r="D15" s="6">
        <v>18.510000000000002</v>
      </c>
      <c r="E15" s="6">
        <v>19.46</v>
      </c>
      <c r="F15" s="6">
        <v>19.7</v>
      </c>
      <c r="G15" s="6">
        <v>19.5</v>
      </c>
      <c r="H15" s="6">
        <v>17.309999999999999</v>
      </c>
      <c r="I15" s="6">
        <v>16.739999999999998</v>
      </c>
      <c r="J15" s="6">
        <v>10.34</v>
      </c>
      <c r="K15" s="6">
        <v>13.84</v>
      </c>
    </row>
    <row r="16" spans="1:11" ht="15">
      <c r="A16" s="3"/>
      <c r="B16" s="5" t="s">
        <v>7</v>
      </c>
      <c r="C16" s="6">
        <v>70.239999999999995</v>
      </c>
      <c r="D16" s="6">
        <v>82.85</v>
      </c>
      <c r="E16" s="6">
        <v>83.74</v>
      </c>
      <c r="F16" s="6">
        <v>91.94</v>
      </c>
      <c r="G16" s="6">
        <v>98.65</v>
      </c>
      <c r="H16" s="6">
        <v>117.4</v>
      </c>
      <c r="I16" s="6">
        <v>145.33000000000001</v>
      </c>
      <c r="J16" s="6">
        <v>136.21</v>
      </c>
      <c r="K16" s="6">
        <v>137.38999999999999</v>
      </c>
    </row>
    <row r="17" spans="1:12" ht="15">
      <c r="A17" s="3"/>
      <c r="B17" s="5" t="s">
        <v>47</v>
      </c>
      <c r="C17" s="6"/>
      <c r="D17" s="6"/>
      <c r="E17" s="6"/>
      <c r="F17" s="6"/>
      <c r="G17" s="6"/>
      <c r="H17" s="6"/>
      <c r="I17" s="6">
        <v>0.01</v>
      </c>
      <c r="J17" s="6">
        <v>1.34</v>
      </c>
      <c r="K17" s="6">
        <v>1.35</v>
      </c>
    </row>
    <row r="18" spans="1:12" ht="15">
      <c r="A18" s="3"/>
      <c r="B18" s="12" t="s">
        <v>32</v>
      </c>
      <c r="C18" s="12">
        <v>88.35</v>
      </c>
      <c r="D18" s="12">
        <v>101.36</v>
      </c>
      <c r="E18" s="12">
        <v>103.2</v>
      </c>
      <c r="F18" s="12">
        <v>111.64</v>
      </c>
      <c r="G18" s="12">
        <v>118.14</v>
      </c>
      <c r="H18" s="12">
        <v>134.71</v>
      </c>
      <c r="I18" s="12">
        <v>162.08000000000001</v>
      </c>
      <c r="J18" s="12">
        <v>147.88999999999999</v>
      </c>
      <c r="K18" s="12">
        <v>152.58000000000001</v>
      </c>
      <c r="L18" s="24"/>
    </row>
    <row r="19" spans="1:12" ht="15">
      <c r="A19" s="7"/>
      <c r="B19" s="7" t="s">
        <v>6</v>
      </c>
      <c r="C19" s="7">
        <f>SUM(C14:C17)</f>
        <v>264.71000000000004</v>
      </c>
      <c r="D19" s="7">
        <f t="shared" ref="D19:K19" si="0">SUM(D14:D17)</f>
        <v>288.77</v>
      </c>
      <c r="E19" s="7">
        <f t="shared" si="0"/>
        <v>269.64</v>
      </c>
      <c r="F19" s="7">
        <f t="shared" si="0"/>
        <v>270.23</v>
      </c>
      <c r="G19" s="7">
        <f t="shared" si="0"/>
        <v>254.63</v>
      </c>
      <c r="H19" s="7">
        <f t="shared" si="0"/>
        <v>261.15999999999997</v>
      </c>
      <c r="I19" s="7">
        <f t="shared" si="0"/>
        <v>255.97</v>
      </c>
      <c r="J19" s="7">
        <f t="shared" si="0"/>
        <v>265.3</v>
      </c>
      <c r="K19" s="7">
        <f t="shared" si="0"/>
        <v>288.02999999999997</v>
      </c>
    </row>
    <row r="21" spans="1:12" ht="15">
      <c r="E21" s="21"/>
    </row>
    <row r="30" spans="1:12" ht="15">
      <c r="A30" s="1" t="s">
        <v>30</v>
      </c>
    </row>
    <row r="31" spans="1:12" ht="3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2" ht="15">
      <c r="A32" s="3" t="s">
        <v>1</v>
      </c>
      <c r="B32" s="3"/>
      <c r="C32" s="3">
        <v>2016</v>
      </c>
      <c r="D32" s="3">
        <v>2017</v>
      </c>
      <c r="E32" s="3">
        <v>2018</v>
      </c>
      <c r="F32" s="3">
        <v>2019</v>
      </c>
      <c r="G32" s="3">
        <v>2020</v>
      </c>
      <c r="H32" s="3">
        <v>2021</v>
      </c>
      <c r="I32" s="3">
        <v>2022</v>
      </c>
      <c r="J32" s="3">
        <v>2023</v>
      </c>
      <c r="K32" s="3">
        <v>2024</v>
      </c>
    </row>
    <row r="33" spans="1:11" ht="15">
      <c r="A33" s="3"/>
      <c r="B33" s="5" t="s">
        <v>31</v>
      </c>
      <c r="C33" s="6">
        <v>88.35</v>
      </c>
      <c r="D33" s="6">
        <v>101.36</v>
      </c>
      <c r="E33" s="6">
        <v>103.2</v>
      </c>
      <c r="F33" s="6">
        <v>111.64</v>
      </c>
      <c r="G33" s="6">
        <v>118.14</v>
      </c>
      <c r="H33" s="6">
        <v>134.71</v>
      </c>
      <c r="I33" s="6">
        <v>162.08000000000001</v>
      </c>
      <c r="J33" s="6">
        <v>147.88999999999999</v>
      </c>
      <c r="K33" s="6">
        <v>152.58000000000001</v>
      </c>
    </row>
    <row r="34" spans="1:11" ht="15">
      <c r="A34" s="3"/>
      <c r="B34" s="5" t="s">
        <v>26</v>
      </c>
      <c r="C34" s="6">
        <v>351.53000000000003</v>
      </c>
      <c r="D34" s="6">
        <v>357.01</v>
      </c>
      <c r="E34" s="6">
        <v>330.12</v>
      </c>
      <c r="F34" s="6">
        <v>334.96000000000004</v>
      </c>
      <c r="G34" s="6">
        <v>294.22000000000003</v>
      </c>
      <c r="H34" s="6">
        <v>287.43</v>
      </c>
      <c r="I34" s="6">
        <v>262.77999999999997</v>
      </c>
      <c r="J34" s="6">
        <v>278.96000000000004</v>
      </c>
      <c r="K34" s="6">
        <v>297.27</v>
      </c>
    </row>
    <row r="35" spans="1:11" ht="15">
      <c r="A35" s="7"/>
      <c r="B35" s="7" t="s">
        <v>25</v>
      </c>
      <c r="C35" s="7">
        <f>SUM(C33:C34)</f>
        <v>439.88</v>
      </c>
      <c r="D35" s="7">
        <f t="shared" ref="D35:K35" si="1">SUM(D33:D34)</f>
        <v>458.37</v>
      </c>
      <c r="E35" s="7">
        <f t="shared" si="1"/>
        <v>433.32</v>
      </c>
      <c r="F35" s="7">
        <f t="shared" si="1"/>
        <v>446.6</v>
      </c>
      <c r="G35" s="7">
        <f t="shared" si="1"/>
        <v>412.36</v>
      </c>
      <c r="H35" s="7">
        <f t="shared" si="1"/>
        <v>422.14</v>
      </c>
      <c r="I35" s="7">
        <f t="shared" si="1"/>
        <v>424.86</v>
      </c>
      <c r="J35" s="7">
        <f t="shared" si="1"/>
        <v>426.85</v>
      </c>
      <c r="K35" s="7">
        <f t="shared" si="1"/>
        <v>449.85</v>
      </c>
    </row>
    <row r="40" spans="1:11" ht="15">
      <c r="A40" s="1" t="s">
        <v>33</v>
      </c>
    </row>
    <row r="41" spans="1:11" ht="3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">
      <c r="A42" s="3" t="s">
        <v>15</v>
      </c>
      <c r="B42" s="3"/>
      <c r="C42" s="4">
        <v>2016</v>
      </c>
      <c r="D42" s="4">
        <v>2017</v>
      </c>
      <c r="E42" s="4">
        <v>2018</v>
      </c>
      <c r="F42" s="4">
        <v>2019</v>
      </c>
      <c r="G42" s="4">
        <v>2020</v>
      </c>
      <c r="H42" s="4">
        <v>2021</v>
      </c>
      <c r="I42" s="4">
        <v>2022</v>
      </c>
      <c r="J42" s="4">
        <v>2023</v>
      </c>
      <c r="K42" s="4">
        <v>2024</v>
      </c>
    </row>
    <row r="43" spans="1:11" ht="15">
      <c r="A43" s="3"/>
      <c r="B43" s="5" t="s">
        <v>31</v>
      </c>
      <c r="C43" s="14">
        <f>(C33/C35)</f>
        <v>0.2008502318814222</v>
      </c>
      <c r="D43" s="14">
        <f t="shared" ref="D43:K43" si="2">(D33/D35)</f>
        <v>0.22113140039705914</v>
      </c>
      <c r="E43" s="14">
        <f t="shared" si="2"/>
        <v>0.23816117418997509</v>
      </c>
      <c r="F43" s="14">
        <f t="shared" si="2"/>
        <v>0.24997760859829823</v>
      </c>
      <c r="G43" s="14">
        <f t="shared" si="2"/>
        <v>0.28649723542535649</v>
      </c>
      <c r="H43" s="14">
        <f t="shared" si="2"/>
        <v>0.31911214289098405</v>
      </c>
      <c r="I43" s="14">
        <f t="shared" si="2"/>
        <v>0.38149037329943986</v>
      </c>
      <c r="J43" s="14">
        <f t="shared" si="2"/>
        <v>0.34646831439615783</v>
      </c>
      <c r="K43" s="14">
        <f t="shared" si="2"/>
        <v>0.3391797265755252</v>
      </c>
    </row>
    <row r="44" spans="1:11" ht="15">
      <c r="A44" s="3"/>
      <c r="B44" s="5" t="s">
        <v>26</v>
      </c>
      <c r="C44" s="14">
        <f>C34/C35</f>
        <v>0.79914976811857785</v>
      </c>
      <c r="D44" s="14">
        <f t="shared" ref="D44:K44" si="3">D34/D35</f>
        <v>0.77886859960294086</v>
      </c>
      <c r="E44" s="14">
        <f t="shared" si="3"/>
        <v>0.76183882581002493</v>
      </c>
      <c r="F44" s="14">
        <f t="shared" si="3"/>
        <v>0.75002239140170179</v>
      </c>
      <c r="G44" s="14">
        <f t="shared" si="3"/>
        <v>0.71350276457464357</v>
      </c>
      <c r="H44" s="14">
        <f t="shared" si="3"/>
        <v>0.680887857109016</v>
      </c>
      <c r="I44" s="14">
        <f t="shared" si="3"/>
        <v>0.61850962670056009</v>
      </c>
      <c r="J44" s="14">
        <f t="shared" si="3"/>
        <v>0.65353168560384212</v>
      </c>
      <c r="K44" s="14">
        <f t="shared" si="3"/>
        <v>0.6608202734244748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F0F4-B5C7-451C-A14B-6A056D285FF9}">
  <sheetPr codeName="Tabelle5"/>
  <dimension ref="A10:N33"/>
  <sheetViews>
    <sheetView showGridLines="0" zoomScaleNormal="100" workbookViewId="0">
      <selection activeCell="Y13" sqref="Y13"/>
    </sheetView>
  </sheetViews>
  <sheetFormatPr baseColWidth="10" defaultColWidth="11" defaultRowHeight="14.25"/>
  <cols>
    <col min="1" max="1" width="3.625" customWidth="1"/>
    <col min="2" max="2" width="21.875" customWidth="1"/>
  </cols>
  <sheetData>
    <row r="10" spans="1:14" ht="54" customHeight="1"/>
    <row r="11" spans="1:14" ht="15">
      <c r="A11" s="1" t="s">
        <v>29</v>
      </c>
    </row>
    <row r="12" spans="1:14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">
      <c r="A13" s="3" t="s">
        <v>1</v>
      </c>
      <c r="B13" s="3"/>
      <c r="C13" s="4">
        <v>2013</v>
      </c>
      <c r="D13" s="4">
        <v>2014</v>
      </c>
      <c r="E13" s="4">
        <v>2015</v>
      </c>
      <c r="F13" s="4">
        <v>2016</v>
      </c>
      <c r="G13" s="4">
        <v>2017</v>
      </c>
      <c r="H13" s="4">
        <v>2018</v>
      </c>
      <c r="I13" s="4">
        <v>2019</v>
      </c>
      <c r="J13" s="4">
        <v>2020</v>
      </c>
      <c r="K13" s="4">
        <v>2021</v>
      </c>
      <c r="L13" s="4">
        <v>2022</v>
      </c>
      <c r="M13" s="4">
        <v>2023</v>
      </c>
      <c r="N13" s="4">
        <v>2024</v>
      </c>
    </row>
    <row r="14" spans="1:14" ht="15">
      <c r="A14" s="3"/>
      <c r="B14" s="5" t="s">
        <v>10</v>
      </c>
      <c r="C14" s="6">
        <v>13.2</v>
      </c>
      <c r="D14" s="6">
        <v>11.83</v>
      </c>
      <c r="E14" s="6">
        <v>15.86</v>
      </c>
      <c r="F14" s="6">
        <v>14.46</v>
      </c>
      <c r="G14" s="6">
        <v>16.88</v>
      </c>
      <c r="H14" s="6">
        <v>14.89</v>
      </c>
      <c r="I14" s="6">
        <v>20.71</v>
      </c>
      <c r="J14" s="6">
        <v>18.190000000000001</v>
      </c>
      <c r="K14" s="6">
        <v>27.8</v>
      </c>
      <c r="L14" s="6">
        <v>43.68</v>
      </c>
      <c r="M14" s="6">
        <v>24.58</v>
      </c>
      <c r="N14" s="6">
        <v>25.86</v>
      </c>
    </row>
    <row r="15" spans="1:14" ht="15">
      <c r="A15" s="3"/>
      <c r="B15" s="5" t="s">
        <v>11</v>
      </c>
      <c r="C15" s="6">
        <v>7.38</v>
      </c>
      <c r="D15" s="6">
        <v>5.44</v>
      </c>
      <c r="E15" s="6">
        <v>8.02</v>
      </c>
      <c r="F15" s="6">
        <v>7.88</v>
      </c>
      <c r="G15" s="6">
        <v>9.75</v>
      </c>
      <c r="H15" s="6">
        <v>8.4600000000000009</v>
      </c>
      <c r="I15" s="6">
        <v>10.98</v>
      </c>
      <c r="J15" s="6">
        <v>6.79</v>
      </c>
      <c r="K15" s="6">
        <v>12.58</v>
      </c>
      <c r="L15" s="6">
        <v>12.04</v>
      </c>
      <c r="M15" s="6">
        <v>9.6999999999999993</v>
      </c>
      <c r="N15" s="6">
        <v>11.07</v>
      </c>
    </row>
    <row r="16" spans="1:14" ht="15">
      <c r="A16" s="7"/>
      <c r="B16" s="7" t="s">
        <v>6</v>
      </c>
      <c r="C16" s="7">
        <f>SUM(C14:C15)</f>
        <v>20.58</v>
      </c>
      <c r="D16" s="7">
        <f t="shared" ref="D16:L16" si="0">SUM(D14:D15)</f>
        <v>17.27</v>
      </c>
      <c r="E16" s="7">
        <f t="shared" si="0"/>
        <v>23.88</v>
      </c>
      <c r="F16" s="7">
        <f t="shared" si="0"/>
        <v>22.34</v>
      </c>
      <c r="G16" s="7">
        <f t="shared" si="0"/>
        <v>26.63</v>
      </c>
      <c r="H16" s="7">
        <f t="shared" si="0"/>
        <v>23.35</v>
      </c>
      <c r="I16" s="7">
        <f t="shared" si="0"/>
        <v>31.69</v>
      </c>
      <c r="J16" s="7">
        <f t="shared" si="0"/>
        <v>24.98</v>
      </c>
      <c r="K16" s="7">
        <f t="shared" si="0"/>
        <v>40.380000000000003</v>
      </c>
      <c r="L16" s="7">
        <f t="shared" si="0"/>
        <v>55.72</v>
      </c>
      <c r="M16" s="7">
        <f t="shared" ref="M16:N16" si="1">SUM(M14:M15)</f>
        <v>34.28</v>
      </c>
      <c r="N16" s="45">
        <f t="shared" si="1"/>
        <v>36.93</v>
      </c>
    </row>
    <row r="21" spans="1:14" ht="15">
      <c r="A21" s="1" t="s">
        <v>12</v>
      </c>
    </row>
    <row r="22" spans="1:14" ht="3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5">
      <c r="A23" s="3" t="s">
        <v>15</v>
      </c>
      <c r="B23" s="3"/>
      <c r="C23" s="4">
        <v>2013</v>
      </c>
      <c r="D23" s="4">
        <v>2014</v>
      </c>
      <c r="E23" s="4">
        <v>2015</v>
      </c>
      <c r="F23" s="4">
        <v>2016</v>
      </c>
      <c r="G23" s="4">
        <v>2017</v>
      </c>
      <c r="H23" s="4">
        <v>2018</v>
      </c>
      <c r="I23" s="4">
        <v>2019</v>
      </c>
      <c r="J23" s="4">
        <v>2020</v>
      </c>
      <c r="K23" s="4">
        <v>2021</v>
      </c>
      <c r="L23" s="4">
        <v>2022</v>
      </c>
      <c r="M23" s="4">
        <v>2023</v>
      </c>
      <c r="N23" s="4">
        <v>2024</v>
      </c>
    </row>
    <row r="24" spans="1:14" ht="30">
      <c r="A24" s="3"/>
      <c r="B24" s="13" t="s">
        <v>13</v>
      </c>
      <c r="C24" s="14">
        <f>C16/Inlandproduktion!C18</f>
        <v>2.5338898533594351E-2</v>
      </c>
      <c r="D24" s="14">
        <f>D16/Inlandproduktion!D18</f>
        <v>2.0630009675916525E-2</v>
      </c>
      <c r="E24" s="14">
        <f>E16/Inlandproduktion!E18</f>
        <v>2.6866477656271093E-2</v>
      </c>
      <c r="F24" s="14">
        <f>F16/Inlandproduktion!F18</f>
        <v>2.4641245960225454E-2</v>
      </c>
      <c r="G24" s="14">
        <f>G16/Inlandproduktion!G18</f>
        <v>2.8324664688301051E-2</v>
      </c>
      <c r="H24" s="14">
        <f>H16/Inlandproduktion!H18</f>
        <v>2.3984140679567775E-2</v>
      </c>
      <c r="I24" s="14">
        <f>I16/Inlandproduktion!I18</f>
        <v>3.1678912380666766E-2</v>
      </c>
      <c r="J24" s="14">
        <f>J16/Inlandproduktion!J18</f>
        <v>2.3483402743177308E-2</v>
      </c>
      <c r="K24" s="14">
        <f>K16/Inlandproduktion!K18</f>
        <v>3.5254675304265834E-2</v>
      </c>
      <c r="L24" s="14">
        <f>L16/Inlandproduktion!L18</f>
        <v>4.910375945150431E-2</v>
      </c>
      <c r="M24" s="14">
        <f>M16/Inlandproduktion!M18</f>
        <v>3.1359203761640773E-2</v>
      </c>
      <c r="N24" s="14">
        <f>N16/Inlandproduktion!N18</f>
        <v>3.2866398490619765E-2</v>
      </c>
    </row>
    <row r="25" spans="1:14" ht="15">
      <c r="A25" s="3"/>
      <c r="B25" s="5" t="s">
        <v>14</v>
      </c>
      <c r="C25" s="14">
        <v>0.77822100000000005</v>
      </c>
      <c r="D25" s="14">
        <v>0.70365842105263154</v>
      </c>
      <c r="E25" s="14">
        <v>0.9624789473684211</v>
      </c>
      <c r="F25" s="14">
        <v>0.89222473684210524</v>
      </c>
      <c r="G25" s="14">
        <v>1</v>
      </c>
      <c r="H25" s="14">
        <v>0.88129749999999996</v>
      </c>
      <c r="I25" s="14">
        <v>1</v>
      </c>
      <c r="J25" s="14">
        <v>0.98471731008717311</v>
      </c>
      <c r="K25" s="14">
        <v>1</v>
      </c>
      <c r="L25" s="14">
        <v>1</v>
      </c>
      <c r="M25" s="14">
        <v>0.99246400000000001</v>
      </c>
      <c r="N25" s="14">
        <v>1</v>
      </c>
    </row>
    <row r="29" spans="1:14" ht="15">
      <c r="A29" s="1" t="s">
        <v>27</v>
      </c>
    </row>
    <row r="30" spans="1:14" ht="3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5">
      <c r="A31" s="3" t="s">
        <v>17</v>
      </c>
      <c r="B31" s="3"/>
      <c r="C31" s="4">
        <v>2013</v>
      </c>
      <c r="D31" s="4">
        <v>2014</v>
      </c>
      <c r="E31" s="4">
        <v>2015</v>
      </c>
      <c r="F31" s="4">
        <v>2016</v>
      </c>
      <c r="G31" s="4">
        <v>2017</v>
      </c>
      <c r="H31" s="4">
        <v>2018</v>
      </c>
      <c r="I31" s="4">
        <v>2019</v>
      </c>
      <c r="J31" s="4">
        <v>2020</v>
      </c>
      <c r="K31" s="4">
        <v>2021</v>
      </c>
      <c r="L31" s="4">
        <v>2022</v>
      </c>
      <c r="M31" s="4">
        <v>2023</v>
      </c>
      <c r="N31" s="4">
        <v>2024</v>
      </c>
    </row>
    <row r="32" spans="1:14" ht="15">
      <c r="A32" s="3"/>
      <c r="B32" t="s">
        <v>28</v>
      </c>
      <c r="C32" s="15">
        <v>7.57</v>
      </c>
      <c r="D32" s="15">
        <v>7.74</v>
      </c>
      <c r="E32" s="15">
        <v>7.66</v>
      </c>
      <c r="F32" s="15">
        <v>7.59</v>
      </c>
      <c r="G32" s="15">
        <v>7.13</v>
      </c>
      <c r="H32" s="15">
        <v>7.55</v>
      </c>
      <c r="I32" s="15">
        <v>6.04</v>
      </c>
      <c r="J32" s="15">
        <v>7.91</v>
      </c>
      <c r="K32" s="15">
        <v>4.95</v>
      </c>
      <c r="L32" s="15">
        <v>3.59</v>
      </c>
      <c r="M32" s="15">
        <v>5.79</v>
      </c>
      <c r="N32" s="15">
        <v>5.42</v>
      </c>
    </row>
    <row r="33" spans="3:14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</sheetData>
  <pageMargins left="0.7" right="0.7" top="0.78740157499999996" bottom="0.78740157499999996" header="0.3" footer="0.3"/>
  <pageSetup paperSize="9" orientation="portrait" r:id="rId1"/>
  <ignoredErrors>
    <ignoredError sqref="C16:L16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FC95-D551-4038-B49D-D1340E1C12D4}">
  <sheetPr codeName="Tabelle6"/>
  <dimension ref="A10:U40"/>
  <sheetViews>
    <sheetView showGridLines="0" zoomScaleNormal="100" workbookViewId="0">
      <selection activeCell="W18" sqref="W18"/>
    </sheetView>
  </sheetViews>
  <sheetFormatPr baseColWidth="10" defaultColWidth="11" defaultRowHeight="14.25"/>
  <cols>
    <col min="1" max="1" width="3.625" customWidth="1"/>
    <col min="2" max="2" width="32.25" customWidth="1"/>
    <col min="3" max="11" width="11.125" bestFit="1" customWidth="1"/>
  </cols>
  <sheetData>
    <row r="10" spans="1:11" ht="54" customHeight="1"/>
    <row r="11" spans="1:11" ht="15">
      <c r="A11" s="1" t="s">
        <v>16</v>
      </c>
    </row>
    <row r="12" spans="1:11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5">
      <c r="A13" s="3" t="s">
        <v>17</v>
      </c>
      <c r="B13" s="3"/>
      <c r="C13" s="4">
        <v>2016</v>
      </c>
      <c r="D13" s="4">
        <v>2017</v>
      </c>
      <c r="E13" s="4">
        <v>2018</v>
      </c>
      <c r="F13" s="4">
        <v>2019</v>
      </c>
      <c r="G13" s="4">
        <v>2020</v>
      </c>
      <c r="H13" s="4">
        <v>2021</v>
      </c>
      <c r="I13" s="4">
        <v>2022</v>
      </c>
      <c r="J13" s="4">
        <v>2023</v>
      </c>
      <c r="K13" s="4">
        <v>2024</v>
      </c>
    </row>
    <row r="14" spans="1:11" ht="15">
      <c r="A14" s="3"/>
      <c r="B14" s="5" t="s">
        <v>3</v>
      </c>
      <c r="C14" s="25">
        <v>21.59</v>
      </c>
      <c r="D14" s="25">
        <v>21.6</v>
      </c>
      <c r="E14" s="25">
        <v>21.77</v>
      </c>
      <c r="F14" s="25">
        <v>21.69</v>
      </c>
      <c r="G14" s="25">
        <v>21.43</v>
      </c>
      <c r="H14" s="25">
        <v>20.7</v>
      </c>
      <c r="I14" s="25">
        <v>21.63</v>
      </c>
      <c r="J14" s="25">
        <v>20.77</v>
      </c>
      <c r="K14" s="25">
        <v>20.64</v>
      </c>
    </row>
    <row r="15" spans="1:11" ht="15">
      <c r="A15" s="3"/>
      <c r="B15" s="5" t="s">
        <v>4</v>
      </c>
      <c r="C15" s="25">
        <v>22.35</v>
      </c>
      <c r="D15" s="25">
        <v>22.42</v>
      </c>
      <c r="E15" s="25">
        <v>22.68</v>
      </c>
      <c r="F15" s="25">
        <v>22.96</v>
      </c>
      <c r="G15" s="25">
        <v>22.84</v>
      </c>
      <c r="H15" s="25">
        <v>22.33</v>
      </c>
      <c r="I15" s="25">
        <v>23.37</v>
      </c>
      <c r="J15" s="25">
        <v>24.15</v>
      </c>
      <c r="K15" s="25">
        <v>24.12</v>
      </c>
    </row>
    <row r="16" spans="1:11" ht="15">
      <c r="A16" s="3"/>
      <c r="B16" s="5" t="s">
        <v>5</v>
      </c>
      <c r="C16" s="25">
        <v>42.3</v>
      </c>
      <c r="D16" s="25">
        <v>42.18</v>
      </c>
      <c r="E16" s="25">
        <v>42.51</v>
      </c>
      <c r="F16" s="25">
        <v>43.33</v>
      </c>
      <c r="G16" s="25">
        <v>43.64</v>
      </c>
      <c r="H16" s="25">
        <v>43.07</v>
      </c>
      <c r="I16" s="25">
        <v>44.3</v>
      </c>
      <c r="J16" s="25">
        <v>45.61</v>
      </c>
      <c r="K16" s="25">
        <v>45.62</v>
      </c>
    </row>
    <row r="17" spans="1:11" ht="15">
      <c r="A17" s="7"/>
      <c r="B17" s="7" t="s">
        <v>18</v>
      </c>
      <c r="C17" s="7">
        <v>26.36</v>
      </c>
      <c r="D17" s="7">
        <v>26.63</v>
      </c>
      <c r="E17" s="7">
        <v>27.01</v>
      </c>
      <c r="F17" s="7">
        <v>27.55</v>
      </c>
      <c r="G17" s="7">
        <v>27.82</v>
      </c>
      <c r="H17" s="7">
        <v>27.5</v>
      </c>
      <c r="I17" s="7">
        <v>28.9</v>
      </c>
      <c r="J17" s="45">
        <v>29.55</v>
      </c>
      <c r="K17" s="45">
        <v>29.57</v>
      </c>
    </row>
    <row r="18" spans="1:11" ht="278.25" customHeight="1"/>
    <row r="19" spans="1:11" ht="15">
      <c r="A19" s="1" t="s">
        <v>20</v>
      </c>
    </row>
    <row r="20" spans="1:11" ht="3" customHeight="1">
      <c r="A20" s="2"/>
      <c r="B20" s="2"/>
      <c r="C20" s="2"/>
      <c r="D20" s="2"/>
      <c r="E20" s="2"/>
      <c r="F20" s="2"/>
      <c r="G20" s="2"/>
    </row>
    <row r="21" spans="1:11" ht="15">
      <c r="A21" s="3" t="s">
        <v>17</v>
      </c>
      <c r="B21" s="3"/>
      <c r="C21" s="4">
        <v>2020</v>
      </c>
      <c r="D21" s="4">
        <v>2021</v>
      </c>
      <c r="E21" s="4">
        <v>2022</v>
      </c>
      <c r="F21" s="4">
        <v>2023</v>
      </c>
      <c r="G21" s="4">
        <v>2024</v>
      </c>
      <c r="H21" s="23"/>
      <c r="I21" s="23"/>
      <c r="J21" s="23"/>
      <c r="K21" s="23"/>
    </row>
    <row r="22" spans="1:11" ht="15">
      <c r="A22" s="3"/>
      <c r="B22" s="5" t="s">
        <v>3</v>
      </c>
      <c r="C22" s="25">
        <v>40.630000000000003</v>
      </c>
      <c r="D22" s="25">
        <v>40.659999999999997</v>
      </c>
      <c r="E22" s="25">
        <v>39.86</v>
      </c>
      <c r="F22" s="25">
        <v>40.590000000000003</v>
      </c>
      <c r="G22" s="25">
        <v>40.229999999999997</v>
      </c>
      <c r="H22" s="48"/>
      <c r="I22" s="6"/>
      <c r="J22" s="6"/>
      <c r="K22" s="6"/>
    </row>
    <row r="23" spans="1:11" ht="15">
      <c r="A23" s="3"/>
      <c r="B23" s="5" t="s">
        <v>4</v>
      </c>
      <c r="C23" s="25">
        <v>58.67</v>
      </c>
      <c r="D23" s="25">
        <v>59.02</v>
      </c>
      <c r="E23" s="25">
        <v>58.43</v>
      </c>
      <c r="F23" s="25">
        <v>62.03</v>
      </c>
      <c r="G23" s="25">
        <v>62.66</v>
      </c>
      <c r="H23" s="48"/>
      <c r="I23" s="6"/>
      <c r="J23" s="6"/>
      <c r="K23" s="6"/>
    </row>
    <row r="24" spans="1:11" ht="15">
      <c r="A24" s="3"/>
      <c r="B24" s="5" t="s">
        <v>5</v>
      </c>
      <c r="C24" s="25">
        <v>82.76</v>
      </c>
      <c r="D24" s="25">
        <v>82.58</v>
      </c>
      <c r="E24" s="25">
        <v>82.46</v>
      </c>
      <c r="F24" s="25">
        <v>86.66</v>
      </c>
      <c r="G24" s="25">
        <v>86.73</v>
      </c>
      <c r="H24" s="48"/>
      <c r="I24" s="6"/>
      <c r="J24" s="6"/>
      <c r="K24" s="6"/>
    </row>
    <row r="25" spans="1:11" ht="15">
      <c r="A25" s="3"/>
      <c r="B25" s="5" t="s">
        <v>8</v>
      </c>
      <c r="C25" s="25">
        <v>22.9</v>
      </c>
      <c r="D25" s="25">
        <v>22.09</v>
      </c>
      <c r="E25" s="25">
        <v>24.08</v>
      </c>
      <c r="F25" s="25">
        <v>28.24</v>
      </c>
      <c r="G25" s="25">
        <v>29</v>
      </c>
      <c r="H25" s="48"/>
      <c r="I25" s="6"/>
      <c r="J25" s="6"/>
      <c r="K25" s="6"/>
    </row>
    <row r="26" spans="1:11" ht="15">
      <c r="A26" s="7"/>
      <c r="B26" s="7" t="s">
        <v>19</v>
      </c>
      <c r="C26" s="45">
        <v>60.4</v>
      </c>
      <c r="D26" s="45">
        <v>62.06</v>
      </c>
      <c r="E26" s="45">
        <v>62.79</v>
      </c>
      <c r="F26" s="45">
        <v>66.790000000000006</v>
      </c>
      <c r="G26" s="45">
        <v>66.69</v>
      </c>
      <c r="H26" s="48"/>
      <c r="I26" s="26"/>
      <c r="J26" s="26"/>
      <c r="K26" s="26"/>
    </row>
    <row r="37" spans="21:21">
      <c r="U37" s="46"/>
    </row>
    <row r="38" spans="21:21">
      <c r="U38" s="46"/>
    </row>
    <row r="39" spans="21:21">
      <c r="U39" s="46"/>
    </row>
    <row r="40" spans="21:21">
      <c r="U40" s="46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Inlandproduktion</vt:lpstr>
      <vt:lpstr>Inlandbedarf und Marktanteile</vt:lpstr>
      <vt:lpstr>Pro-Kopf-Verbrauch</vt:lpstr>
      <vt:lpstr>Detailhandel</vt:lpstr>
      <vt:lpstr>Verarbeitungseier</vt:lpstr>
      <vt:lpstr>Marktentlastung</vt:lpstr>
      <vt:lpstr>Preise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Eichenmann Christoph BLW</dc:creator>
  <cp:lastModifiedBy>Arn Christina BLW</cp:lastModifiedBy>
  <dcterms:created xsi:type="dcterms:W3CDTF">2023-02-22T15:40:34Z</dcterms:created>
  <dcterms:modified xsi:type="dcterms:W3CDTF">2025-04-11T11:21:39Z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2025-01-06T13:03:31Z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56fb63d8-3e92-49f3-b25c-5b5b6eca9895</vt:lpwstr>
  </property>
  <property fmtid="{D5CDD505-2E9C-101B-9397-08002B2CF9AE}" pid="8" name="MSIP_Label_245c3252-146d-46f3-8062-82cd8c8d7e7d_ContentBits">
    <vt:lpwstr>0</vt:lpwstr>
  </property>
</Properties>
</file>