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DieseArbeitsmappe"/>
  <mc:AlternateContent xmlns:mc="http://schemas.openxmlformats.org/markup-compatibility/2006">
    <mc:Choice Requires="x15">
      <x15ac:absPath xmlns:x15ac="http://schemas.microsoft.com/office/spreadsheetml/2010/11/ac" url="M:\Org\BLW_1140_MARKTB\035_Ackerkulturen\035.1 Getreide_Backwaren\04 Publikation\Marktberichte\2025\"/>
    </mc:Choice>
  </mc:AlternateContent>
  <xr:revisionPtr revIDLastSave="0" documentId="13_ncr:1_{26788F5B-167A-4ADD-8CAB-496874544C9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Vendite e cifre d'affari" sheetId="1" r:id="rId1"/>
    <sheet name="Evoluzione mens dei prezzi pane" sheetId="13" r:id="rId2"/>
    <sheet name="Indice mens. pane fresco" sheetId="16" r:id="rId3"/>
    <sheet name="Evol. mens. d. vendite d. pane" sheetId="15" r:id="rId4"/>
    <sheet name="Vendite e c. d'affari pane" sheetId="2" r:id="rId5"/>
    <sheet name="Ausgaben für Frischbrot" sheetId="10" state="hidden" r:id="rId6"/>
    <sheet name="Ausgaben für Backwaren" sheetId="11" state="hidden" r:id="rId7"/>
    <sheet name="Uebersetzung" sheetId="12" state="hidden" r:id="rId8"/>
  </sheets>
  <definedNames>
    <definedName name="actcolorcode" localSheetId="3">#REF!</definedName>
    <definedName name="actcolorcode" localSheetId="1">#REF!</definedName>
    <definedName name="actcolorcode" localSheetId="2">#REF!</definedName>
    <definedName name="actcolorcode">#REF!</definedName>
    <definedName name="actorder" localSheetId="3">#REF!</definedName>
    <definedName name="actorder" localSheetId="1">#REF!</definedName>
    <definedName name="actorder" localSheetId="2">#REF!</definedName>
    <definedName name="actorder">#REF!</definedName>
    <definedName name="actstate" localSheetId="3">#REF!</definedName>
    <definedName name="actstate" localSheetId="1">#REF!</definedName>
    <definedName name="actstate" localSheetId="2">#REF!</definedName>
    <definedName name="actstate">#REF!</definedName>
    <definedName name="actstatevalue" localSheetId="3">#REF!</definedName>
    <definedName name="actstatevalue" localSheetId="1">#REF!</definedName>
    <definedName name="actstatevalue" localSheetId="2">#REF!</definedName>
    <definedName name="actstatevalue">#REF!</definedName>
    <definedName name="acttext" localSheetId="3">#REF!</definedName>
    <definedName name="acttext" localSheetId="1">#REF!</definedName>
    <definedName name="acttext" localSheetId="2">#REF!</definedName>
    <definedName name="acttext">#REF!</definedName>
    <definedName name="acttextvalue" localSheetId="3">#REF!</definedName>
    <definedName name="acttextvalue" localSheetId="1">#REF!</definedName>
    <definedName name="acttextvalue" localSheetId="2">#REF!</definedName>
    <definedName name="acttextvalue">#REF!</definedName>
    <definedName name="co" localSheetId="3">#REF!</definedName>
    <definedName name="co" localSheetId="1">#REF!</definedName>
    <definedName name="co" localSheetId="2">#REF!</definedName>
    <definedName name="co">#REF!</definedName>
    <definedName name="colo1" localSheetId="3">#REF!</definedName>
    <definedName name="colo1" localSheetId="1">#REF!</definedName>
    <definedName name="colo1" localSheetId="2">#REF!</definedName>
    <definedName name="colo1">#REF!</definedName>
    <definedName name="color1" localSheetId="3">#REF!</definedName>
    <definedName name="color1" localSheetId="1">#REF!</definedName>
    <definedName name="color1" localSheetId="2">#REF!</definedName>
    <definedName name="color1">#REF!</definedName>
    <definedName name="color2" localSheetId="3">#REF!</definedName>
    <definedName name="color2" localSheetId="1">#REF!</definedName>
    <definedName name="color2" localSheetId="2">#REF!</definedName>
    <definedName name="color2">#REF!</definedName>
    <definedName name="color3" localSheetId="3">#REF!</definedName>
    <definedName name="color3" localSheetId="1">#REF!</definedName>
    <definedName name="color3" localSheetId="2">#REF!</definedName>
    <definedName name="color3">#REF!</definedName>
    <definedName name="color4" localSheetId="3">#REF!</definedName>
    <definedName name="color4" localSheetId="1">#REF!</definedName>
    <definedName name="color4" localSheetId="2">#REF!</definedName>
    <definedName name="color4">#REF!</definedName>
    <definedName name="color5" localSheetId="3">#REF!</definedName>
    <definedName name="color5" localSheetId="1">#REF!</definedName>
    <definedName name="color5" localSheetId="2">#REF!</definedName>
    <definedName name="color5">#REF!</definedName>
    <definedName name="color6" localSheetId="3">#REF!</definedName>
    <definedName name="color6" localSheetId="1">#REF!</definedName>
    <definedName name="color6" localSheetId="2">#REF!</definedName>
    <definedName name="color6">#REF!</definedName>
    <definedName name="color7" localSheetId="3">#REF!</definedName>
    <definedName name="color7" localSheetId="1">#REF!</definedName>
    <definedName name="color7" localSheetId="2">#REF!</definedName>
    <definedName name="color7">#REF!</definedName>
    <definedName name="comment10d">Uebersetzung!$B$80</definedName>
    <definedName name="comment10f">Uebersetzung!$C$80</definedName>
    <definedName name="comment10i">Uebersetzung!$D$80</definedName>
    <definedName name="comment11d">Uebersetzung!$B$88</definedName>
    <definedName name="comment11f">Uebersetzung!$C$88</definedName>
    <definedName name="comment11i">Uebersetzung!$D$88</definedName>
    <definedName name="comment12d">Uebersetzung!$B$96</definedName>
    <definedName name="comment12f">Uebersetzung!$C$96</definedName>
    <definedName name="comment12i">Uebersetzung!$D$96</definedName>
    <definedName name="comment1d">Uebersetzung!$B$8</definedName>
    <definedName name="comment1f">Uebersetzung!$C$8</definedName>
    <definedName name="comment1i">Uebersetzung!$D$8</definedName>
    <definedName name="comment2d">Uebersetzung!$B$16</definedName>
    <definedName name="comment2f">Uebersetzung!$C$16</definedName>
    <definedName name="comment2i">Uebersetzung!$D$16</definedName>
    <definedName name="comment3d">Uebersetzung!$B$24</definedName>
    <definedName name="comment3f">Uebersetzung!$C$24</definedName>
    <definedName name="comment3i">Uebersetzung!$D$24</definedName>
    <definedName name="comment4d">Uebersetzung!$B$32</definedName>
    <definedName name="comment4f">Uebersetzung!$C$32</definedName>
    <definedName name="comment4i">Uebersetzung!$D$32</definedName>
    <definedName name="comment5d">Uebersetzung!$B$40</definedName>
    <definedName name="comment5f">Uebersetzung!$C$40</definedName>
    <definedName name="comment5i">Uebersetzung!$D$40</definedName>
    <definedName name="comment6d">Uebersetzung!$B$48</definedName>
    <definedName name="comment6f">Uebersetzung!$C$48</definedName>
    <definedName name="comment6i">Uebersetzung!$D$48</definedName>
    <definedName name="comment7d">Uebersetzung!$B$56</definedName>
    <definedName name="comment7f">Uebersetzung!$C$56</definedName>
    <definedName name="comment7i">Uebersetzung!$D$56</definedName>
    <definedName name="comment8d">Uebersetzung!$B$64</definedName>
    <definedName name="comment8f">Uebersetzung!$C$64</definedName>
    <definedName name="comment8i">Uebersetzung!$D$64</definedName>
    <definedName name="comment9d">Uebersetzung!$B$72</definedName>
    <definedName name="comment9f">Uebersetzung!$C$72</definedName>
    <definedName name="comment9i">Uebersetzung!$D$72</definedName>
    <definedName name="fff">#REF!</definedName>
    <definedName name="measures10d">Uebersetzung!$B$78</definedName>
    <definedName name="measures10f">Uebersetzung!$C$78</definedName>
    <definedName name="measures10i">Uebersetzung!$D$78</definedName>
    <definedName name="measures11d">Uebersetzung!$B$86</definedName>
    <definedName name="measures11f">Uebersetzung!$C$86</definedName>
    <definedName name="measures11i">Uebersetzung!$D$86</definedName>
    <definedName name="measures12d">Uebersetzung!$B$94</definedName>
    <definedName name="measures12f">Uebersetzung!$C$94</definedName>
    <definedName name="measures12i">Uebersetzung!$D$94</definedName>
    <definedName name="measures1d">Uebersetzung!$B$6</definedName>
    <definedName name="measures1f">Uebersetzung!$C$6</definedName>
    <definedName name="measures1i">Uebersetzung!$D$6</definedName>
    <definedName name="measures2d">Uebersetzung!$B$14</definedName>
    <definedName name="measures2f">Uebersetzung!$C$14</definedName>
    <definedName name="measures2i">Uebersetzung!$D$14</definedName>
    <definedName name="measures3d">Uebersetzung!$B$22</definedName>
    <definedName name="measures3f">Uebersetzung!$C$22</definedName>
    <definedName name="measures3i">Uebersetzung!$D$22</definedName>
    <definedName name="measures4d">Uebersetzung!$B$30</definedName>
    <definedName name="measures4f">Uebersetzung!$C$30</definedName>
    <definedName name="measures4i">Uebersetzung!$D$30</definedName>
    <definedName name="measures5d">Uebersetzung!$B$38</definedName>
    <definedName name="measures5f">Uebersetzung!$C$38</definedName>
    <definedName name="measures5i">Uebersetzung!$D$38</definedName>
    <definedName name="measures6d">Uebersetzung!$B$46</definedName>
    <definedName name="measures6f">Uebersetzung!$C$46</definedName>
    <definedName name="measures6i">Uebersetzung!$D$46</definedName>
    <definedName name="measures7d">Uebersetzung!$B$54</definedName>
    <definedName name="measures7f">Uebersetzung!$C$54</definedName>
    <definedName name="measures7i">Uebersetzung!$D$54</definedName>
    <definedName name="measures8d">Uebersetzung!$B$62</definedName>
    <definedName name="measures8f">Uebersetzung!$C$62</definedName>
    <definedName name="measures8i">Uebersetzung!$D$62</definedName>
    <definedName name="measures9d">Uebersetzung!$B$70</definedName>
    <definedName name="measures9f">Uebersetzung!$C$70</definedName>
    <definedName name="measures9i">Uebersetzung!$D$70</definedName>
    <definedName name="source10d">Uebersetzung!$B$81</definedName>
    <definedName name="source10f">Uebersetzung!$C$81</definedName>
    <definedName name="source10i">Uebersetzung!$D$81</definedName>
    <definedName name="source11d">Uebersetzung!$B$89</definedName>
    <definedName name="source11f">Uebersetzung!$C$89</definedName>
    <definedName name="source11i">Uebersetzung!$D$89</definedName>
    <definedName name="source12d">Uebersetzung!$B$97</definedName>
    <definedName name="source12f">Uebersetzung!$C$97</definedName>
    <definedName name="source12i">Uebersetzung!$D$97</definedName>
    <definedName name="source1d">Uebersetzung!$B$9</definedName>
    <definedName name="source1f">Uebersetzung!$C$9</definedName>
    <definedName name="source1i">Uebersetzung!$D$9</definedName>
    <definedName name="source2d">Uebersetzung!$B$17</definedName>
    <definedName name="source2f">Uebersetzung!$C$17</definedName>
    <definedName name="source2i">Uebersetzung!$D$17</definedName>
    <definedName name="source3d">Uebersetzung!$B$25</definedName>
    <definedName name="source3f">Uebersetzung!$C$25</definedName>
    <definedName name="source3i">Uebersetzung!$D$25</definedName>
    <definedName name="source4d">Uebersetzung!$B$33</definedName>
    <definedName name="source4f">Uebersetzung!$C$33</definedName>
    <definedName name="source4i">Uebersetzung!$D$33</definedName>
    <definedName name="source5d">Uebersetzung!$B$41</definedName>
    <definedName name="source5f">Uebersetzung!$C$41</definedName>
    <definedName name="source5i">Uebersetzung!$D$41</definedName>
    <definedName name="source6d">Uebersetzung!$B$49</definedName>
    <definedName name="source6f">Uebersetzung!$C$49</definedName>
    <definedName name="source6i">Uebersetzung!$D$49</definedName>
    <definedName name="source7d">Uebersetzung!$B$57</definedName>
    <definedName name="source7f">Uebersetzung!$C$57</definedName>
    <definedName name="source7i">Uebersetzung!$D$57</definedName>
    <definedName name="source8d">Uebersetzung!$B$65</definedName>
    <definedName name="source8f">Uebersetzung!$C$65</definedName>
    <definedName name="source8i">Uebersetzung!$D$65</definedName>
    <definedName name="source9d">Uebersetzung!$B$73</definedName>
    <definedName name="source9f">Uebersetzung!$C$73</definedName>
    <definedName name="source9i">Uebersetzung!$D$73</definedName>
    <definedName name="ss">#REF!</definedName>
    <definedName name="subtitle10d">Uebersetzung!$B$77</definedName>
    <definedName name="subtitle10f">Uebersetzung!$C$77</definedName>
    <definedName name="subtitle10i">Uebersetzung!$D$77</definedName>
    <definedName name="subtitle11d">Uebersetzung!$B$85</definedName>
    <definedName name="subtitle11f">Uebersetzung!$C$85</definedName>
    <definedName name="subtitle11i">Uebersetzung!$D$85</definedName>
    <definedName name="subtitle12d">Uebersetzung!$B$93</definedName>
    <definedName name="subtitle12f">Uebersetzung!$C$93</definedName>
    <definedName name="subtitle12i">Uebersetzung!$D$93</definedName>
    <definedName name="subtitle1d">Uebersetzung!$B$5</definedName>
    <definedName name="subtitle1f">Uebersetzung!$C$5</definedName>
    <definedName name="subtitle1i">Uebersetzung!$D$5</definedName>
    <definedName name="subtitle2d">Uebersetzung!$B$13</definedName>
    <definedName name="subtitle2f">Uebersetzung!$C$13</definedName>
    <definedName name="subtitle2i">Uebersetzung!$D$13</definedName>
    <definedName name="subtitle3d">Uebersetzung!$B$21</definedName>
    <definedName name="subtitle3f">Uebersetzung!$C$21</definedName>
    <definedName name="subtitle3i">Uebersetzung!$D$21</definedName>
    <definedName name="subtitle4d">Uebersetzung!$B$29</definedName>
    <definedName name="subtitle4f">Uebersetzung!$C$29</definedName>
    <definedName name="subtitle4i">Uebersetzung!$D$29</definedName>
    <definedName name="subtitle5d">Uebersetzung!$B$37</definedName>
    <definedName name="subtitle5f">Uebersetzung!$C$37</definedName>
    <definedName name="subtitle5i">Uebersetzung!$D$37</definedName>
    <definedName name="subtitle6d">Uebersetzung!$B$45</definedName>
    <definedName name="subtitle6f">Uebersetzung!$C$45</definedName>
    <definedName name="subtitle6i">Uebersetzung!$D$45</definedName>
    <definedName name="subtitle7d">Uebersetzung!$B$53</definedName>
    <definedName name="subtitle7f">Uebersetzung!$C$53</definedName>
    <definedName name="subtitle7i">Uebersetzung!$D$53</definedName>
    <definedName name="subtitle8d">Uebersetzung!$B$61</definedName>
    <definedName name="subtitle8f">Uebersetzung!$C$61</definedName>
    <definedName name="subtitle8i">Uebersetzung!$D$61</definedName>
    <definedName name="subtitle9d">Uebersetzung!$B$69</definedName>
    <definedName name="subtitle9f">Uebersetzung!$C$69</definedName>
    <definedName name="subtitle9i">Uebersetzung!$D$69</definedName>
    <definedName name="title10d">Uebersetzung!$B$76</definedName>
    <definedName name="title10f">Uebersetzung!$C$76</definedName>
    <definedName name="title10i">Uebersetzung!$D$76</definedName>
    <definedName name="title11d">Uebersetzung!$B$84</definedName>
    <definedName name="title11f">Uebersetzung!$C$84</definedName>
    <definedName name="title11i">Uebersetzung!$D$84</definedName>
    <definedName name="title12d">Uebersetzung!$B$92</definedName>
    <definedName name="title12f">Uebersetzung!$C$92</definedName>
    <definedName name="title12i">Uebersetzung!$D$92</definedName>
    <definedName name="title1d">Uebersetzung!$B$4</definedName>
    <definedName name="title1f">Uebersetzung!$C$4</definedName>
    <definedName name="title1i">Uebersetzung!$D$4</definedName>
    <definedName name="title2d">Uebersetzung!$B$12</definedName>
    <definedName name="title2f">Uebersetzung!$C$12</definedName>
    <definedName name="title2i">Uebersetzung!$D$12</definedName>
    <definedName name="title3d">Uebersetzung!$B$20</definedName>
    <definedName name="title3f">Uebersetzung!$C$20</definedName>
    <definedName name="title3i">Uebersetzung!$D$20</definedName>
    <definedName name="title4d">Uebersetzung!$B$28</definedName>
    <definedName name="title4f">Uebersetzung!$C$28</definedName>
    <definedName name="title4i">Uebersetzung!$D$28</definedName>
    <definedName name="title5d">Uebersetzung!$B$36</definedName>
    <definedName name="title5f">Uebersetzung!$C$36</definedName>
    <definedName name="title5i">Uebersetzung!$D$36</definedName>
    <definedName name="title6d">Uebersetzung!$B$44</definedName>
    <definedName name="title6f">Uebersetzung!$C$44</definedName>
    <definedName name="title6i">Uebersetzung!$D$44</definedName>
    <definedName name="title7d">Uebersetzung!$B$52</definedName>
    <definedName name="title7f">Uebersetzung!$C$52</definedName>
    <definedName name="title7i">Uebersetzung!$D$52</definedName>
    <definedName name="title8d">Uebersetzung!$B$60</definedName>
    <definedName name="title8f">Uebersetzung!$C$60</definedName>
    <definedName name="title8i">Uebersetzung!$D$60</definedName>
    <definedName name="title9d">Uebersetzung!$B$68</definedName>
    <definedName name="title9f">Uebersetzung!$C$68</definedName>
    <definedName name="title9i">Uebersetzung!$D$68</definedName>
    <definedName name="valuename" localSheetId="3">#REF!</definedName>
    <definedName name="valuename" localSheetId="1">#REF!</definedName>
    <definedName name="valuename" localSheetId="2">#REF!</definedName>
    <definedName name="valuename">#REF!</definedName>
    <definedName name="valuevalue" localSheetId="3">#REF!</definedName>
    <definedName name="valuevalue" localSheetId="1">#REF!</definedName>
    <definedName name="valuevalue" localSheetId="2">#REF!</definedName>
    <definedName name="valuevalue">#REF!</definedName>
    <definedName name="Wert" localSheetId="3">#REF!</definedName>
    <definedName name="Wert" localSheetId="1">#REF!</definedName>
    <definedName name="Wert" localSheetId="2">#REF!</definedName>
    <definedName name="Wert">#REF!</definedName>
    <definedName name="Werte" localSheetId="3">#REF!</definedName>
    <definedName name="Werte" localSheetId="1">#REF!</definedName>
    <definedName name="Werte" localSheetId="2">#REF!</definedName>
    <definedName name="Werte">#REF!</definedName>
    <definedName name="years10d">Uebersetzung!$B$79</definedName>
    <definedName name="years10f">Uebersetzung!$C$79</definedName>
    <definedName name="years10i">Uebersetzung!$D$79</definedName>
    <definedName name="years11d">Uebersetzung!$B$87</definedName>
    <definedName name="years11f">Uebersetzung!$C$87</definedName>
    <definedName name="years11i">Uebersetzung!$D$87</definedName>
    <definedName name="years12d">Uebersetzung!$B$95</definedName>
    <definedName name="years12f">Uebersetzung!$C$95</definedName>
    <definedName name="years12i">Uebersetzung!$D$95</definedName>
    <definedName name="years1d">Uebersetzung!$B$7</definedName>
    <definedName name="years1f">Uebersetzung!$C$7</definedName>
    <definedName name="years1i">Uebersetzung!$D$7</definedName>
    <definedName name="years2d">Uebersetzung!$B$15</definedName>
    <definedName name="years2f">Uebersetzung!$C$15</definedName>
    <definedName name="years2i">Uebersetzung!$D$15</definedName>
    <definedName name="years3d">Uebersetzung!$B$23</definedName>
    <definedName name="years3f">Uebersetzung!$C$23</definedName>
    <definedName name="years3i">Uebersetzung!$D$23</definedName>
    <definedName name="years4d">Uebersetzung!$B$31</definedName>
    <definedName name="years4f">Uebersetzung!$C$31</definedName>
    <definedName name="years4i">Uebersetzung!$D$31</definedName>
    <definedName name="years5d">Uebersetzung!$B$39</definedName>
    <definedName name="years5f">Uebersetzung!$C$39</definedName>
    <definedName name="years5i">Uebersetzung!$D$39</definedName>
    <definedName name="years6d">Uebersetzung!$B$47</definedName>
    <definedName name="years6f">Uebersetzung!$C$47</definedName>
    <definedName name="years6i">Uebersetzung!$D$47</definedName>
    <definedName name="years7d">Uebersetzung!$B$55</definedName>
    <definedName name="years7f">Uebersetzung!$C$55</definedName>
    <definedName name="years7i">Uebersetzung!$D$55</definedName>
    <definedName name="years8d">Uebersetzung!$B$63</definedName>
    <definedName name="years8f">Uebersetzung!$C$63</definedName>
    <definedName name="years8i">Uebersetzung!$D$63</definedName>
    <definedName name="years9d">Uebersetzung!$B$71</definedName>
    <definedName name="years9f">Uebersetzung!$C$71</definedName>
    <definedName name="years9i">Uebersetzung!$D$71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52" i="2" l="1"/>
  <c r="O52" i="2"/>
  <c r="I52" i="2"/>
  <c r="U51" i="2"/>
  <c r="O51" i="2"/>
  <c r="I51" i="2"/>
  <c r="U50" i="2"/>
  <c r="O50" i="2"/>
  <c r="I50" i="2"/>
  <c r="U49" i="2"/>
  <c r="O49" i="2"/>
  <c r="I49" i="2"/>
  <c r="U48" i="2"/>
  <c r="O48" i="2"/>
  <c r="I48" i="2"/>
  <c r="U47" i="2"/>
  <c r="O47" i="2"/>
  <c r="I47" i="2"/>
  <c r="U46" i="2"/>
  <c r="O46" i="2"/>
  <c r="I46" i="2"/>
  <c r="U44" i="2"/>
  <c r="O44" i="2"/>
  <c r="I44" i="2"/>
  <c r="U42" i="2"/>
  <c r="O42" i="2"/>
  <c r="I42" i="2"/>
  <c r="U41" i="2"/>
  <c r="O41" i="2"/>
  <c r="I41" i="2"/>
  <c r="U40" i="2"/>
  <c r="O40" i="2"/>
  <c r="I40" i="2"/>
  <c r="U39" i="2"/>
  <c r="O39" i="2"/>
  <c r="I39" i="2"/>
  <c r="U38" i="2"/>
  <c r="O38" i="2"/>
  <c r="I38" i="2"/>
  <c r="U37" i="2"/>
  <c r="O37" i="2"/>
  <c r="I37" i="2"/>
  <c r="U35" i="2"/>
  <c r="O35" i="2"/>
  <c r="I35" i="2"/>
  <c r="U34" i="2"/>
  <c r="O34" i="2"/>
  <c r="I34" i="2"/>
  <c r="U33" i="2"/>
  <c r="O33" i="2"/>
  <c r="I33" i="2"/>
  <c r="U32" i="2"/>
  <c r="O32" i="2"/>
  <c r="I32" i="2"/>
  <c r="U30" i="2"/>
  <c r="O30" i="2"/>
  <c r="I30" i="2"/>
  <c r="U29" i="2"/>
  <c r="O29" i="2"/>
  <c r="I29" i="2"/>
  <c r="U28" i="2"/>
  <c r="O28" i="2"/>
  <c r="I28" i="2"/>
  <c r="U27" i="2"/>
  <c r="O27" i="2"/>
  <c r="I27" i="2"/>
  <c r="T25" i="2"/>
  <c r="U25" i="2" s="1"/>
  <c r="S25" i="2"/>
  <c r="R25" i="2"/>
  <c r="Q25" i="2"/>
  <c r="N25" i="2"/>
  <c r="O25" i="2" s="1"/>
  <c r="M25" i="2"/>
  <c r="L25" i="2"/>
  <c r="K25" i="2"/>
  <c r="H25" i="2"/>
  <c r="G25" i="2"/>
  <c r="F25" i="2"/>
  <c r="E25" i="2"/>
  <c r="I25" i="2" s="1"/>
  <c r="U24" i="2"/>
  <c r="O24" i="2"/>
  <c r="I24" i="2"/>
  <c r="U23" i="2"/>
  <c r="O23" i="2"/>
  <c r="I23" i="2"/>
  <c r="T22" i="2"/>
  <c r="U22" i="2" s="1"/>
  <c r="S22" i="2"/>
  <c r="R22" i="2"/>
  <c r="Q22" i="2"/>
  <c r="N22" i="2"/>
  <c r="M22" i="2"/>
  <c r="L22" i="2"/>
  <c r="K22" i="2"/>
  <c r="O22" i="2" s="1"/>
  <c r="I22" i="2"/>
  <c r="H22" i="2"/>
  <c r="G22" i="2"/>
  <c r="F22" i="2"/>
  <c r="E22" i="2"/>
  <c r="U21" i="2"/>
  <c r="O21" i="2"/>
  <c r="I21" i="2"/>
  <c r="U20" i="2"/>
  <c r="O20" i="2"/>
  <c r="I20" i="2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E29" i="13"/>
  <c r="F66" i="13"/>
  <c r="F67" i="13"/>
  <c r="F68" i="13"/>
  <c r="F69" i="13"/>
  <c r="F70" i="13"/>
  <c r="F71" i="13"/>
  <c r="F72" i="13"/>
  <c r="F73" i="13"/>
  <c r="F65" i="13"/>
  <c r="F54" i="13"/>
  <c r="F55" i="13"/>
  <c r="F56" i="13"/>
  <c r="F57" i="13"/>
  <c r="F58" i="13"/>
  <c r="F59" i="13"/>
  <c r="F60" i="13"/>
  <c r="F61" i="13"/>
  <c r="F62" i="13"/>
  <c r="F63" i="13"/>
  <c r="F64" i="13"/>
  <c r="F53" i="13"/>
  <c r="F42" i="13"/>
  <c r="F43" i="13"/>
  <c r="F44" i="13"/>
  <c r="F45" i="13"/>
  <c r="F46" i="13"/>
  <c r="F47" i="13"/>
  <c r="F48" i="13"/>
  <c r="F49" i="13"/>
  <c r="F50" i="13"/>
  <c r="F51" i="13"/>
  <c r="F52" i="13"/>
  <c r="F41" i="13"/>
  <c r="F30" i="13"/>
  <c r="F31" i="13"/>
  <c r="F32" i="13"/>
  <c r="F33" i="13"/>
  <c r="F34" i="13"/>
  <c r="F35" i="13"/>
  <c r="F36" i="13"/>
  <c r="F37" i="13"/>
  <c r="F38" i="13"/>
  <c r="F39" i="13"/>
  <c r="F40" i="13"/>
  <c r="F29" i="13"/>
  <c r="F18" i="13"/>
  <c r="F19" i="13"/>
  <c r="F20" i="13"/>
  <c r="F21" i="13"/>
  <c r="F22" i="13"/>
  <c r="F23" i="13"/>
  <c r="F24" i="13"/>
  <c r="F25" i="13"/>
  <c r="F26" i="13"/>
  <c r="F27" i="13"/>
  <c r="F28" i="13"/>
  <c r="F17" i="13"/>
  <c r="T78" i="1"/>
  <c r="S78" i="1"/>
  <c r="R78" i="1"/>
  <c r="Q78" i="1"/>
  <c r="O78" i="1"/>
  <c r="N78" i="1"/>
  <c r="M78" i="1"/>
  <c r="L78" i="1"/>
  <c r="K78" i="1"/>
  <c r="I78" i="1"/>
  <c r="H78" i="1"/>
  <c r="G78" i="1"/>
  <c r="F78" i="1"/>
  <c r="E78" i="1"/>
  <c r="T77" i="1"/>
  <c r="S77" i="1"/>
  <c r="R77" i="1"/>
  <c r="Q77" i="1"/>
  <c r="O77" i="1"/>
  <c r="N77" i="1"/>
  <c r="M77" i="1"/>
  <c r="L77" i="1"/>
  <c r="K77" i="1"/>
  <c r="I77" i="1"/>
  <c r="H77" i="1"/>
  <c r="G77" i="1"/>
  <c r="F77" i="1"/>
  <c r="E77" i="1"/>
  <c r="T76" i="1"/>
  <c r="S76" i="1"/>
  <c r="R76" i="1"/>
  <c r="Q76" i="1"/>
  <c r="O76" i="1"/>
  <c r="N76" i="1"/>
  <c r="M76" i="1"/>
  <c r="L76" i="1"/>
  <c r="K76" i="1"/>
  <c r="I76" i="1"/>
  <c r="H76" i="1"/>
  <c r="G76" i="1"/>
  <c r="F76" i="1"/>
  <c r="E76" i="1"/>
  <c r="T75" i="1"/>
  <c r="S75" i="1"/>
  <c r="R75" i="1"/>
  <c r="Q75" i="1"/>
  <c r="O75" i="1"/>
  <c r="N75" i="1"/>
  <c r="M75" i="1"/>
  <c r="L75" i="1"/>
  <c r="K75" i="1"/>
  <c r="I75" i="1"/>
  <c r="H75" i="1"/>
  <c r="G75" i="1"/>
  <c r="F75" i="1"/>
  <c r="E75" i="1"/>
  <c r="T74" i="1"/>
  <c r="S74" i="1"/>
  <c r="R74" i="1"/>
  <c r="Q74" i="1"/>
  <c r="O74" i="1"/>
  <c r="N74" i="1"/>
  <c r="M74" i="1"/>
  <c r="L74" i="1"/>
  <c r="K74" i="1"/>
  <c r="I74" i="1"/>
  <c r="H74" i="1"/>
  <c r="G74" i="1"/>
  <c r="F74" i="1"/>
  <c r="E74" i="1"/>
  <c r="T73" i="1"/>
  <c r="S73" i="1"/>
  <c r="R73" i="1"/>
  <c r="Q73" i="1"/>
  <c r="O73" i="1"/>
  <c r="N73" i="1"/>
  <c r="M73" i="1"/>
  <c r="L73" i="1"/>
  <c r="K73" i="1"/>
  <c r="I73" i="1"/>
  <c r="H73" i="1"/>
  <c r="G73" i="1"/>
  <c r="F73" i="1"/>
  <c r="E73" i="1"/>
  <c r="T72" i="1"/>
  <c r="S72" i="1"/>
  <c r="R72" i="1"/>
  <c r="Q72" i="1"/>
  <c r="O72" i="1"/>
  <c r="N72" i="1"/>
  <c r="M72" i="1"/>
  <c r="L72" i="1"/>
  <c r="K72" i="1"/>
  <c r="I72" i="1"/>
  <c r="H72" i="1"/>
  <c r="G72" i="1"/>
  <c r="F72" i="1"/>
  <c r="E72" i="1"/>
  <c r="T71" i="1"/>
  <c r="S71" i="1"/>
  <c r="R71" i="1"/>
  <c r="Q71" i="1"/>
  <c r="O71" i="1"/>
  <c r="N71" i="1"/>
  <c r="M71" i="1"/>
  <c r="L71" i="1"/>
  <c r="K71" i="1"/>
  <c r="I71" i="1"/>
  <c r="H71" i="1"/>
  <c r="G71" i="1"/>
  <c r="F71" i="1"/>
  <c r="E71" i="1"/>
  <c r="M27" i="1"/>
  <c r="L27" i="1"/>
  <c r="K27" i="1"/>
  <c r="J27" i="1"/>
  <c r="H27" i="1"/>
  <c r="G27" i="1"/>
  <c r="F27" i="1"/>
  <c r="E27" i="1"/>
  <c r="G23" i="10" l="1"/>
  <c r="N18" i="10"/>
  <c r="O18" i="10"/>
  <c r="P18" i="10"/>
  <c r="N19" i="10"/>
  <c r="O19" i="10"/>
  <c r="P19" i="10"/>
  <c r="N22" i="10"/>
  <c r="O22" i="10"/>
  <c r="P22" i="10"/>
  <c r="N23" i="10"/>
  <c r="O23" i="10"/>
  <c r="P23" i="10"/>
  <c r="N26" i="10"/>
  <c r="O26" i="10"/>
  <c r="P26" i="10"/>
  <c r="N27" i="10"/>
  <c r="O27" i="10"/>
  <c r="P27" i="10"/>
  <c r="N28" i="10"/>
  <c r="O28" i="10"/>
  <c r="P28" i="10"/>
  <c r="N31" i="10"/>
  <c r="O31" i="10"/>
  <c r="P31" i="10"/>
  <c r="N32" i="10"/>
  <c r="O32" i="10"/>
  <c r="P32" i="10"/>
  <c r="N33" i="10"/>
  <c r="O33" i="10"/>
  <c r="P33" i="10"/>
  <c r="N34" i="10"/>
  <c r="O34" i="10"/>
  <c r="P34" i="10"/>
  <c r="N37" i="10"/>
  <c r="O37" i="10"/>
  <c r="P37" i="10"/>
  <c r="N38" i="10"/>
  <c r="O38" i="10"/>
  <c r="P38" i="10"/>
  <c r="N39" i="10"/>
  <c r="O39" i="10"/>
  <c r="P39" i="10"/>
  <c r="N40" i="10"/>
  <c r="O40" i="10"/>
  <c r="P40" i="10"/>
  <c r="M19" i="10"/>
  <c r="M22" i="10"/>
  <c r="M23" i="10"/>
  <c r="M26" i="10"/>
  <c r="M27" i="10"/>
  <c r="M28" i="10"/>
  <c r="M31" i="10"/>
  <c r="M32" i="10"/>
  <c r="M33" i="10"/>
  <c r="M34" i="10"/>
  <c r="M37" i="10"/>
  <c r="M38" i="10"/>
  <c r="M39" i="10"/>
  <c r="M40" i="10"/>
  <c r="M18" i="10"/>
</calcChain>
</file>

<file path=xl/sharedStrings.xml><?xml version="1.0" encoding="utf-8"?>
<sst xmlns="http://schemas.openxmlformats.org/spreadsheetml/2006/main" count="298" uniqueCount="141">
  <si>
    <t>Sprachregion</t>
  </si>
  <si>
    <t>Westschweiz</t>
  </si>
  <si>
    <t>Deutschschweiz</t>
  </si>
  <si>
    <t>Struktur</t>
  </si>
  <si>
    <t>städtisch</t>
  </si>
  <si>
    <t>ländlich</t>
  </si>
  <si>
    <t>Haushaltseinkommen</t>
  </si>
  <si>
    <t>über 110 000 CHF</t>
  </si>
  <si>
    <t>50 001 bis 70 000 CHF</t>
  </si>
  <si>
    <t>Anzahl Kinder im Haushalt</t>
  </si>
  <si>
    <t>3+ Kinder</t>
  </si>
  <si>
    <t>2 Kinder</t>
  </si>
  <si>
    <t>1 Kind</t>
  </si>
  <si>
    <t>ohne Kinder</t>
  </si>
  <si>
    <t>Alter Haushaltsführende Person</t>
  </si>
  <si>
    <t>über 64 Jahre</t>
  </si>
  <si>
    <t>50 bis 64 Jahre</t>
  </si>
  <si>
    <t>35 bis 49 Jahre</t>
  </si>
  <si>
    <t>bis 34 Jahre</t>
  </si>
  <si>
    <t>Absatzentwicklung</t>
  </si>
  <si>
    <t>Umsatzentwicklung</t>
  </si>
  <si>
    <t>in Tonnen</t>
  </si>
  <si>
    <t>in %</t>
  </si>
  <si>
    <t>in Mio. CHF</t>
  </si>
  <si>
    <t>70 001 bis 110 000 CHF</t>
  </si>
  <si>
    <t>Menge je Haushalt 2021</t>
  </si>
  <si>
    <t>Ausgaben je Haushalt</t>
  </si>
  <si>
    <t>in kg / in CHF</t>
  </si>
  <si>
    <t>Menge je Haushalt</t>
  </si>
  <si>
    <t>Durchschnittspreis pro kg</t>
  </si>
  <si>
    <t>Diagramm Elemente</t>
  </si>
  <si>
    <t>Deutsch</t>
  </si>
  <si>
    <t>Französisch</t>
  </si>
  <si>
    <t>Italienisch</t>
  </si>
  <si>
    <t>Titel</t>
  </si>
  <si>
    <t>Untertitel</t>
  </si>
  <si>
    <t>Einheiten</t>
  </si>
  <si>
    <t>Jahre</t>
  </si>
  <si>
    <t>Anmerkungen</t>
  </si>
  <si>
    <t>Quelle</t>
  </si>
  <si>
    <t>BROT- UND BACKWAREN IM SCHWEIZER DETAILHANDEL</t>
  </si>
  <si>
    <t>2018..2021</t>
  </si>
  <si>
    <t>FRISCHBROT</t>
  </si>
  <si>
    <t xml:space="preserve">Quellen: BLW Fachbereich Marktanalysen, NielsenIQ Switzerland, Total Market Consumer/Retail Panel </t>
  </si>
  <si>
    <t>Konsumverhalten nach demografischen Merkmalen</t>
  </si>
  <si>
    <t>FRISCHBROT IM SCHWEIZER DETAILHANDEL</t>
  </si>
  <si>
    <t>Menge je Haushalt in kg</t>
  </si>
  <si>
    <t>2019..2021</t>
  </si>
  <si>
    <t>Quellen: BLW Fachbereich Marktanalysen, NielsenIQ Switzerland, Consumer Panel</t>
  </si>
  <si>
    <t xml:space="preserve">Evolution du marché, ventes de farine </t>
  </si>
  <si>
    <t xml:space="preserve">Evoluzione del mercato: vendite di farina </t>
  </si>
  <si>
    <t>ventes en tonnes</t>
  </si>
  <si>
    <t>vendite in t</t>
  </si>
  <si>
    <t xml:space="preserve">Sources:OFAG, secteur Analyses du marché, NielsenIQ Switzerland, Total Market Consumer/Retail Panel </t>
  </si>
  <si>
    <t xml:space="preserve">Fonti: UFAG, Settore Analisi del mercato; NielsenIQ Switzerland, Total Market Consumer/Retail Panel </t>
  </si>
  <si>
    <t>Quantita</t>
  </si>
  <si>
    <t>Sources:OFAG, secteur Analyses du marché, NielsenIQ Switzerland, Consumer Panel</t>
  </si>
  <si>
    <t>Fonti: UFAG, Settore Analisi del mercato; NielsenIQ Switzerland, Consumer Panel</t>
  </si>
  <si>
    <t>Pane e prodotti da forno nel commercio al dettaglio svizzero</t>
  </si>
  <si>
    <t>Pane fresco nel commercio al dettaglio svizzero</t>
  </si>
  <si>
    <t>Pain frais dans le commerce de détail suisse</t>
  </si>
  <si>
    <t>Quantité par ménage en kg</t>
  </si>
  <si>
    <t>Pain, articles de boulangerie dans le commerce de détail suisse</t>
  </si>
  <si>
    <t>Comportamento dei consumatori a seconda delle caratteristiche dell'economia domestica</t>
  </si>
  <si>
    <t>Comportement de consommation par caractéristique des ménages</t>
  </si>
  <si>
    <t>Evolution du marché, chiffre d'affaires</t>
  </si>
  <si>
    <t>en millions CHF</t>
  </si>
  <si>
    <t xml:space="preserve">Nachfrage und Ausgaben für Frischbrot nach Haushaltsmerkmalen </t>
  </si>
  <si>
    <t>Nachfrage und Ausgaben für Backwaren-Produkte nach Haushaltsmerkmalen</t>
  </si>
  <si>
    <t>∆22/21</t>
  </si>
  <si>
    <t>in CHF</t>
  </si>
  <si>
    <t xml:space="preserve">Evoluzione della cifra d'affari e delle vendite delle principali categorie </t>
  </si>
  <si>
    <t>Vendite</t>
  </si>
  <si>
    <t>Cifra d'affari</t>
  </si>
  <si>
    <t xml:space="preserve">Valore di vendita medio </t>
  </si>
  <si>
    <t>CHF/kg</t>
  </si>
  <si>
    <t>in mio. CHF</t>
  </si>
  <si>
    <t>in t</t>
  </si>
  <si>
    <t xml:space="preserve">Impasti </t>
  </si>
  <si>
    <t xml:space="preserve">Altro </t>
  </si>
  <si>
    <t>TOTALE</t>
  </si>
  <si>
    <t>Sostituti del pane</t>
  </si>
  <si>
    <t>Prodotti da forno</t>
  </si>
  <si>
    <t xml:space="preserve">Prodotti da pasticceria / torte / rotoli </t>
  </si>
  <si>
    <t>Pane fresco</t>
  </si>
  <si>
    <t>Pane a lunga conservazione</t>
  </si>
  <si>
    <t>Impasti</t>
  </si>
  <si>
    <t>Evoluzione delle vendite</t>
  </si>
  <si>
    <t>Evoluzione della cifra d'affari</t>
  </si>
  <si>
    <t xml:space="preserve">Evoluzione del valore di vendita medio  </t>
  </si>
  <si>
    <t xml:space="preserve">Totale prezzo medio mensile pane fresco </t>
  </si>
  <si>
    <t xml:space="preserve">Anno </t>
  </si>
  <si>
    <t xml:space="preserve">Mese </t>
  </si>
  <si>
    <t xml:space="preserve">Valore di vendita mensile medio </t>
  </si>
  <si>
    <t xml:space="preserve">Valore di vendita annuale medio </t>
  </si>
  <si>
    <t xml:space="preserve">Valore di vendita mensile medio AP </t>
  </si>
  <si>
    <t xml:space="preserve">Totale vendite di pane fresco di una settimana media di un mese  </t>
  </si>
  <si>
    <t xml:space="preserve">Evoluzione delle vendite e delle cifre d'affari nella categoria pane fresco </t>
  </si>
  <si>
    <t>Quantitativo in t</t>
  </si>
  <si>
    <t>Prezzo per kg</t>
  </si>
  <si>
    <t xml:space="preserve">Evoluzione del valore di vendita medio </t>
  </si>
  <si>
    <t>Pane / prodotti da forno</t>
  </si>
  <si>
    <t>Pane / prodotti da forno bio</t>
  </si>
  <si>
    <t>Pane / prodotti da forno quota bio in %</t>
  </si>
  <si>
    <t>PANE FRESCO quota bio</t>
  </si>
  <si>
    <t>Segmento pane normale</t>
  </si>
  <si>
    <t>Pane normale bianco</t>
  </si>
  <si>
    <t>Pane normale semibianco</t>
  </si>
  <si>
    <t xml:space="preserve">Pane normale bigio </t>
  </si>
  <si>
    <t>Segmento pane stagionale</t>
  </si>
  <si>
    <t>Pane stagionale del 1° agosto</t>
  </si>
  <si>
    <t>Pane stagionale torta dei Re Magi</t>
  </si>
  <si>
    <t xml:space="preserve">Pane stagionale omino di pasta dolce </t>
  </si>
  <si>
    <t>Segmento pane speciale</t>
  </si>
  <si>
    <t>Pane speciale, altro</t>
  </si>
  <si>
    <t>Corona</t>
  </si>
  <si>
    <t>Filone</t>
  </si>
  <si>
    <t>Pane ticinese</t>
  </si>
  <si>
    <t>Pane integrale</t>
  </si>
  <si>
    <t>Segmento treccia</t>
  </si>
  <si>
    <t>Segmento pane di piccola pezzatura</t>
  </si>
  <si>
    <t>Cornetti</t>
  </si>
  <si>
    <t>Michette</t>
  </si>
  <si>
    <t>Panini al latte</t>
  </si>
  <si>
    <t>Panini integrali</t>
  </si>
  <si>
    <t xml:space="preserve">Altro pane di piccola pezzatura </t>
  </si>
  <si>
    <t>PANE FRESCO bio</t>
  </si>
  <si>
    <t>PanIini di Sils</t>
  </si>
  <si>
    <t>Valore in mio. CHF</t>
  </si>
  <si>
    <t>∆24/23</t>
  </si>
  <si>
    <t>∆24/21</t>
  </si>
  <si>
    <t>∆23/21</t>
  </si>
  <si>
    <t>∆23/22</t>
  </si>
  <si>
    <t>2025*</t>
  </si>
  <si>
    <t>Index (Februar 2022 = 100)</t>
  </si>
  <si>
    <t xml:space="preserve">Indice mensile pane fresco, pane bigio e treccia </t>
  </si>
  <si>
    <t>Pane bigio</t>
  </si>
  <si>
    <t>Anno</t>
  </si>
  <si>
    <t>Mese</t>
  </si>
  <si>
    <t xml:space="preserve">Semilavorati </t>
  </si>
  <si>
    <t>Treccia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</si>
</sst>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#\ ##0"/>
    <numFmt numFmtId="165" formatCode="#\ ###\ ##0.00"/>
    <numFmt numFmtId="166" formatCode="#\ ###\ ##0,"/>
    <numFmt numFmtId="167" formatCode="#\ ###\ ##0,,"/>
    <numFmt numFmtId="168" formatCode="\+0.0\ %;\-0.0\ %;0.0\ %"/>
    <numFmt numFmtId="169" formatCode="#\ ###\ ###\ ###\ ###\ ##0,,"/>
    <numFmt numFmtId="170" formatCode="#\ ###\ ###\ ###\ ###\ ##0.0%"/>
    <numFmt numFmtId="171" formatCode="#\ ###\ ###\ ###\ ###\ ###\ ##0,"/>
    <numFmt numFmtId="172" formatCode="#\ ###\ ###\ ###\ ###\ ###\ ###\ ##0.0"/>
    <numFmt numFmtId="173" formatCode="0.0%"/>
    <numFmt numFmtId="174" formatCode="0.000%"/>
    <numFmt numFmtId="175" formatCode="###\ ###\ ###\ ###\ ###\ ###\ ###\ ##0"/>
    <numFmt numFmtId="176" formatCode="\+0.0\ %\P;\-0.0\ %;0.0\ %\P"/>
    <numFmt numFmtId="177" formatCode="\+0.0\ %\P;\-0.0\ %\P;0.0\ %\P"/>
  </numFmts>
  <fonts count="16" x14ac:knownFonts="1">
    <font>
      <sz val="11"/>
      <color theme="1"/>
      <name val="Arial"/>
      <family val="2"/>
    </font>
    <font>
      <b/>
      <sz val="11"/>
      <color rgb="FF3F3F3F"/>
      <name val="Roboto"/>
    </font>
    <font>
      <sz val="11.5"/>
      <color rgb="FF3F3F3F"/>
      <name val="Roboto"/>
    </font>
    <font>
      <b/>
      <sz val="11.5"/>
      <color theme="1"/>
      <name val="Roboto"/>
    </font>
    <font>
      <sz val="11"/>
      <color theme="1"/>
      <name val="Calibri"/>
      <family val="2"/>
      <scheme val="minor"/>
    </font>
    <font>
      <b/>
      <sz val="11.5"/>
      <name val="Roboto"/>
    </font>
    <font>
      <sz val="11.5"/>
      <color theme="1"/>
      <name val="Roboto"/>
    </font>
    <font>
      <b/>
      <sz val="11.5"/>
      <color rgb="FF3F3F3F"/>
      <name val="Roboto"/>
    </font>
    <font>
      <sz val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B050"/>
      <name val="Arial"/>
      <family val="2"/>
    </font>
    <font>
      <sz val="11.5"/>
      <color rgb="FF00B050"/>
      <name val="Roboto"/>
    </font>
    <font>
      <sz val="11"/>
      <color theme="1"/>
      <name val="Roboto"/>
    </font>
    <font>
      <b/>
      <sz val="11"/>
      <color theme="1"/>
      <name val="Roboto"/>
    </font>
    <font>
      <sz val="11"/>
      <name val="Roboto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8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4" fillId="0" borderId="0" applyFont="0" applyFill="0" applyBorder="0" applyAlignment="0" applyProtection="0"/>
  </cellStyleXfs>
  <cellXfs count="84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left"/>
    </xf>
    <xf numFmtId="164" fontId="2" fillId="0" borderId="0" xfId="0" applyNumberFormat="1" applyFont="1"/>
    <xf numFmtId="0" fontId="3" fillId="0" borderId="0" xfId="0" applyFont="1"/>
    <xf numFmtId="0" fontId="5" fillId="4" borderId="0" xfId="1" applyFont="1" applyFill="1"/>
    <xf numFmtId="0" fontId="2" fillId="4" borderId="0" xfId="1" applyFont="1" applyFill="1"/>
    <xf numFmtId="0" fontId="6" fillId="4" borderId="0" xfId="1" applyFont="1" applyFill="1"/>
    <xf numFmtId="1" fontId="2" fillId="4" borderId="0" xfId="1" applyNumberFormat="1" applyFont="1" applyFill="1"/>
    <xf numFmtId="1" fontId="2" fillId="4" borderId="0" xfId="2" applyNumberFormat="1" applyFont="1" applyFill="1" applyAlignment="1">
      <alignment horizontal="right"/>
    </xf>
    <xf numFmtId="0" fontId="7" fillId="2" borderId="0" xfId="0" applyFont="1" applyFill="1"/>
    <xf numFmtId="0" fontId="7" fillId="3" borderId="0" xfId="1" applyFont="1" applyFill="1" applyAlignment="1">
      <alignment horizontal="left"/>
    </xf>
    <xf numFmtId="164" fontId="2" fillId="4" borderId="0" xfId="1" applyNumberFormat="1" applyFont="1" applyFill="1"/>
    <xf numFmtId="0" fontId="7" fillId="3" borderId="0" xfId="1" applyFont="1" applyFill="1"/>
    <xf numFmtId="0" fontId="10" fillId="0" borderId="0" xfId="0" applyFont="1"/>
    <xf numFmtId="0" fontId="1" fillId="3" borderId="0" xfId="0" applyFont="1" applyFill="1"/>
    <xf numFmtId="0" fontId="7" fillId="3" borderId="0" xfId="0" applyFont="1" applyFill="1" applyAlignment="1">
      <alignment horizontal="left"/>
    </xf>
    <xf numFmtId="0" fontId="7" fillId="3" borderId="0" xfId="0" applyFont="1" applyFill="1"/>
    <xf numFmtId="165" fontId="2" fillId="4" borderId="0" xfId="1" applyNumberFormat="1" applyFont="1" applyFill="1"/>
    <xf numFmtId="165" fontId="2" fillId="0" borderId="0" xfId="0" applyNumberFormat="1" applyFont="1"/>
    <xf numFmtId="165" fontId="2" fillId="4" borderId="0" xfId="2" applyNumberFormat="1" applyFont="1" applyFill="1" applyAlignment="1">
      <alignment horizontal="right"/>
    </xf>
    <xf numFmtId="164" fontId="7" fillId="3" borderId="0" xfId="0" applyNumberFormat="1" applyFont="1" applyFill="1" applyAlignment="1">
      <alignment horizontal="left"/>
    </xf>
    <xf numFmtId="164" fontId="7" fillId="3" borderId="0" xfId="0" applyNumberFormat="1" applyFont="1" applyFill="1"/>
    <xf numFmtId="166" fontId="2" fillId="0" borderId="0" xfId="0" applyNumberFormat="1" applyFont="1"/>
    <xf numFmtId="167" fontId="2" fillId="0" borderId="0" xfId="0" applyNumberFormat="1" applyFont="1"/>
    <xf numFmtId="168" fontId="2" fillId="0" borderId="0" xfId="0" applyNumberFormat="1" applyFont="1"/>
    <xf numFmtId="169" fontId="7" fillId="3" borderId="0" xfId="0" applyNumberFormat="1" applyFont="1" applyFill="1"/>
    <xf numFmtId="0" fontId="11" fillId="0" borderId="0" xfId="0" applyFont="1"/>
    <xf numFmtId="171" fontId="2" fillId="0" borderId="0" xfId="0" applyNumberFormat="1" applyFont="1"/>
    <xf numFmtId="172" fontId="2" fillId="0" borderId="0" xfId="0" applyNumberFormat="1" applyFont="1"/>
    <xf numFmtId="0" fontId="0" fillId="5" borderId="0" xfId="0" applyFill="1"/>
    <xf numFmtId="165" fontId="2" fillId="5" borderId="0" xfId="0" applyNumberFormat="1" applyFont="1" applyFill="1"/>
    <xf numFmtId="172" fontId="2" fillId="5" borderId="0" xfId="0" applyNumberFormat="1" applyFont="1" applyFill="1"/>
    <xf numFmtId="165" fontId="12" fillId="0" borderId="0" xfId="0" applyNumberFormat="1" applyFont="1"/>
    <xf numFmtId="172" fontId="12" fillId="0" borderId="0" xfId="0" applyNumberFormat="1" applyFont="1"/>
    <xf numFmtId="170" fontId="12" fillId="0" borderId="0" xfId="0" applyNumberFormat="1" applyFont="1"/>
    <xf numFmtId="172" fontId="7" fillId="0" borderId="0" xfId="0" applyNumberFormat="1" applyFont="1"/>
    <xf numFmtId="165" fontId="7" fillId="0" borderId="0" xfId="0" applyNumberFormat="1" applyFont="1"/>
    <xf numFmtId="9" fontId="0" fillId="0" borderId="0" xfId="4" applyFont="1"/>
    <xf numFmtId="9" fontId="2" fillId="0" borderId="0" xfId="4" applyFont="1"/>
    <xf numFmtId="164" fontId="7" fillId="0" borderId="0" xfId="0" applyNumberFormat="1" applyFont="1"/>
    <xf numFmtId="168" fontId="2" fillId="5" borderId="0" xfId="0" applyNumberFormat="1" applyFont="1" applyFill="1"/>
    <xf numFmtId="168" fontId="12" fillId="0" borderId="0" xfId="0" applyNumberFormat="1" applyFont="1"/>
    <xf numFmtId="0" fontId="0" fillId="6" borderId="1" xfId="0" applyFill="1" applyBorder="1"/>
    <xf numFmtId="0" fontId="0" fillId="0" borderId="1" xfId="0" applyBorder="1"/>
    <xf numFmtId="0" fontId="0" fillId="0" borderId="1" xfId="0" applyBorder="1" applyAlignment="1">
      <alignment wrapText="1"/>
    </xf>
    <xf numFmtId="3" fontId="0" fillId="0" borderId="0" xfId="0" applyNumberFormat="1"/>
    <xf numFmtId="0" fontId="7" fillId="2" borderId="0" xfId="1" applyFont="1" applyFill="1"/>
    <xf numFmtId="0" fontId="7" fillId="2" borderId="0" xfId="5" applyFont="1" applyFill="1"/>
    <xf numFmtId="2" fontId="0" fillId="0" borderId="0" xfId="0" applyNumberFormat="1"/>
    <xf numFmtId="174" fontId="0" fillId="0" borderId="0" xfId="4" applyNumberFormat="1" applyFont="1"/>
    <xf numFmtId="0" fontId="7" fillId="5" borderId="0" xfId="1" applyFont="1" applyFill="1" applyAlignment="1">
      <alignment horizontal="left"/>
    </xf>
    <xf numFmtId="0" fontId="7" fillId="5" borderId="0" xfId="1" applyFont="1" applyFill="1"/>
    <xf numFmtId="0" fontId="0" fillId="0" borderId="0" xfId="0" applyAlignment="1">
      <alignment wrapText="1"/>
    </xf>
    <xf numFmtId="0" fontId="13" fillId="0" borderId="0" xfId="1" applyFont="1"/>
    <xf numFmtId="2" fontId="13" fillId="0" borderId="0" xfId="1" applyNumberFormat="1" applyFont="1"/>
    <xf numFmtId="2" fontId="15" fillId="0" borderId="0" xfId="1" applyNumberFormat="1" applyFont="1"/>
    <xf numFmtId="173" fontId="13" fillId="0" borderId="0" xfId="6" applyNumberFormat="1" applyFont="1"/>
    <xf numFmtId="0" fontId="14" fillId="5" borderId="0" xfId="1" applyFont="1" applyFill="1"/>
    <xf numFmtId="0" fontId="13" fillId="5" borderId="0" xfId="1" applyFont="1" applyFill="1"/>
    <xf numFmtId="0" fontId="14" fillId="0" borderId="0" xfId="1" applyFont="1"/>
    <xf numFmtId="1" fontId="13" fillId="0" borderId="0" xfId="1" applyNumberFormat="1" applyFont="1"/>
    <xf numFmtId="1" fontId="15" fillId="0" borderId="0" xfId="1" applyNumberFormat="1" applyFont="1"/>
    <xf numFmtId="175" fontId="2" fillId="0" borderId="0" xfId="0" applyNumberFormat="1" applyFont="1"/>
    <xf numFmtId="175" fontId="7" fillId="0" borderId="0" xfId="0" applyNumberFormat="1" applyFont="1"/>
    <xf numFmtId="0" fontId="7" fillId="0" borderId="0" xfId="0" applyFont="1"/>
    <xf numFmtId="0" fontId="1" fillId="0" borderId="0" xfId="0" applyFont="1"/>
    <xf numFmtId="164" fontId="7" fillId="3" borderId="0" xfId="0" applyNumberFormat="1" applyFont="1" applyFill="1" applyAlignment="1">
      <alignment horizontal="right"/>
    </xf>
    <xf numFmtId="168" fontId="7" fillId="0" borderId="0" xfId="0" applyNumberFormat="1" applyFont="1"/>
    <xf numFmtId="9" fontId="13" fillId="0" borderId="0" xfId="4" applyFont="1"/>
    <xf numFmtId="0" fontId="13" fillId="0" borderId="0" xfId="1" applyFont="1" applyAlignment="1">
      <alignment horizontal="right"/>
    </xf>
    <xf numFmtId="0" fontId="14" fillId="5" borderId="0" xfId="1" applyFont="1" applyFill="1" applyAlignment="1">
      <alignment horizontal="right"/>
    </xf>
    <xf numFmtId="1" fontId="13" fillId="0" borderId="0" xfId="0" applyNumberFormat="1" applyFont="1"/>
    <xf numFmtId="0" fontId="1" fillId="3" borderId="0" xfId="0" applyFont="1" applyFill="1" applyAlignment="1">
      <alignment horizontal="right"/>
    </xf>
    <xf numFmtId="0" fontId="7" fillId="3" borderId="0" xfId="0" applyFont="1" applyFill="1" applyAlignment="1">
      <alignment horizontal="right"/>
    </xf>
    <xf numFmtId="175" fontId="12" fillId="0" borderId="0" xfId="0" applyNumberFormat="1" applyFont="1"/>
    <xf numFmtId="176" fontId="12" fillId="0" borderId="0" xfId="0" applyNumberFormat="1" applyFont="1"/>
    <xf numFmtId="177" fontId="12" fillId="0" borderId="0" xfId="0" applyNumberFormat="1" applyFont="1"/>
    <xf numFmtId="9" fontId="12" fillId="0" borderId="0" xfId="4" applyFont="1" applyFill="1"/>
    <xf numFmtId="175" fontId="2" fillId="5" borderId="0" xfId="0" applyNumberFormat="1" applyFont="1" applyFill="1"/>
    <xf numFmtId="173" fontId="0" fillId="5" borderId="0" xfId="4" applyNumberFormat="1" applyFont="1" applyFill="1"/>
    <xf numFmtId="173" fontId="0" fillId="0" borderId="0" xfId="4" applyNumberFormat="1" applyFont="1"/>
    <xf numFmtId="9" fontId="2" fillId="5" borderId="0" xfId="4" applyFont="1" applyFill="1"/>
    <xf numFmtId="0" fontId="0" fillId="6" borderId="0" xfId="0" applyFill="1" applyAlignment="1">
      <alignment horizontal="center"/>
    </xf>
  </cellXfs>
  <cellStyles count="7">
    <cellStyle name="Prozent" xfId="4" builtinId="5"/>
    <cellStyle name="Prozent 2" xfId="6" xr:uid="{64CDD63A-C51E-4B7A-9172-854D68664D2F}"/>
    <cellStyle name="Standard" xfId="0" builtinId="0"/>
    <cellStyle name="Standard 3" xfId="1" xr:uid="{00000000-0005-0000-0000-000002000000}"/>
    <cellStyle name="Standard 3 2" xfId="3" xr:uid="{00000000-0005-0000-0000-000003000000}"/>
    <cellStyle name="Standard 7" xfId="5" xr:uid="{BE8304B3-F2D5-457B-9F33-F84C34F7994B}"/>
    <cellStyle name="Standard_Volumes" xfId="2" xr:uid="{00000000-0005-0000-0000-000004000000}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912250638417352"/>
          <c:y val="0.12437509209142063"/>
          <c:w val="0.72809086751435637"/>
          <c:h val="0.8703905088392307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'Vendite e cifre d''affari'!$E$19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9B067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'Vendite e cifre d''affari'!$A$20:$D$26</c:f>
              <c:strCache>
                <c:ptCount val="7"/>
                <c:pt idx="0">
                  <c:v>Pane fresco</c:v>
                </c:pt>
                <c:pt idx="1">
                  <c:v>Pane a lunga conservazione</c:v>
                </c:pt>
                <c:pt idx="2">
                  <c:v>Sostituti del pane</c:v>
                </c:pt>
                <c:pt idx="3">
                  <c:v>Prodotti da forno</c:v>
                </c:pt>
                <c:pt idx="4">
                  <c:v>Prodotti da pasticceria / torte / rotoli </c:v>
                </c:pt>
                <c:pt idx="5">
                  <c:v>Impasti </c:v>
                </c:pt>
                <c:pt idx="6">
                  <c:v>Semilavorati </c:v>
                </c:pt>
              </c:strCache>
            </c:strRef>
          </c:cat>
          <c:val>
            <c:numRef>
              <c:f>'Vendite e cifre d''affari'!$E$20:$E$26</c:f>
              <c:numCache>
                <c:formatCode>###\ ###\ ###\ ###\ ###\ ###\ ###\ ##0</c:formatCode>
                <c:ptCount val="7"/>
                <c:pt idx="0">
                  <c:v>142779.96933614399</c:v>
                </c:pt>
                <c:pt idx="1">
                  <c:v>43382.068072160997</c:v>
                </c:pt>
                <c:pt idx="2">
                  <c:v>11038.906063449</c:v>
                </c:pt>
                <c:pt idx="3">
                  <c:v>33536.811727528999</c:v>
                </c:pt>
                <c:pt idx="4">
                  <c:v>10649.863660782003</c:v>
                </c:pt>
                <c:pt idx="5">
                  <c:v>19567.290145975003</c:v>
                </c:pt>
                <c:pt idx="6">
                  <c:v>7323.4763518980008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F0-4AAF-8A9A-CF079B0029EA}"/>
            </c:ext>
          </c:extLst>
        </c:ser>
        <c:ser>
          <c:idx val="2"/>
          <c:order val="1"/>
          <c:tx>
            <c:strRef>
              <c:f>'Vendite e cifre d''affari'!$F$19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E814D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'Vendite e cifre d''affari'!$A$20:$D$26</c:f>
              <c:strCache>
                <c:ptCount val="7"/>
                <c:pt idx="0">
                  <c:v>Pane fresco</c:v>
                </c:pt>
                <c:pt idx="1">
                  <c:v>Pane a lunga conservazione</c:v>
                </c:pt>
                <c:pt idx="2">
                  <c:v>Sostituti del pane</c:v>
                </c:pt>
                <c:pt idx="3">
                  <c:v>Prodotti da forno</c:v>
                </c:pt>
                <c:pt idx="4">
                  <c:v>Prodotti da pasticceria / torte / rotoli </c:v>
                </c:pt>
                <c:pt idx="5">
                  <c:v>Impasti </c:v>
                </c:pt>
                <c:pt idx="6">
                  <c:v>Semilavorati </c:v>
                </c:pt>
              </c:strCache>
            </c:strRef>
          </c:cat>
          <c:val>
            <c:numRef>
              <c:f>'Vendite e cifre d''affari'!$F$20:$F$26</c:f>
              <c:numCache>
                <c:formatCode>###\ ###\ ###\ ###\ ###\ ###\ ###\ ##0</c:formatCode>
                <c:ptCount val="7"/>
                <c:pt idx="0">
                  <c:v>140773.91414431899</c:v>
                </c:pt>
                <c:pt idx="1">
                  <c:v>41374.620158485006</c:v>
                </c:pt>
                <c:pt idx="2">
                  <c:v>10895.083060646999</c:v>
                </c:pt>
                <c:pt idx="3">
                  <c:v>33357.482631860999</c:v>
                </c:pt>
                <c:pt idx="4">
                  <c:v>9856.1531293900007</c:v>
                </c:pt>
                <c:pt idx="5">
                  <c:v>17827.443651751</c:v>
                </c:pt>
                <c:pt idx="6">
                  <c:v>7879.2085697510001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F0-4AAF-8A9A-CF079B0029EA}"/>
            </c:ext>
          </c:extLst>
        </c:ser>
        <c:ser>
          <c:idx val="4"/>
          <c:order val="2"/>
          <c:tx>
            <c:strRef>
              <c:f>'Vendite e cifre d''affari'!$G$19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BF6B32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'Vendite e cifre d''affari'!$G$20:$G$26</c:f>
              <c:numCache>
                <c:formatCode>###\ ###\ ###\ ###\ ###\ ###\ ###\ ##0</c:formatCode>
                <c:ptCount val="7"/>
                <c:pt idx="0">
                  <c:v>143531.28610945999</c:v>
                </c:pt>
                <c:pt idx="1">
                  <c:v>41725.988267666995</c:v>
                </c:pt>
                <c:pt idx="2">
                  <c:v>10785.019150605001</c:v>
                </c:pt>
                <c:pt idx="3">
                  <c:v>32994.807656420002</c:v>
                </c:pt>
                <c:pt idx="4">
                  <c:v>9567.4207745139993</c:v>
                </c:pt>
                <c:pt idx="5">
                  <c:v>17994.260590251</c:v>
                </c:pt>
                <c:pt idx="6">
                  <c:v>8342.8524432650011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F0-4AAF-8A9A-CF079B0029EA}"/>
            </c:ext>
          </c:extLst>
        </c:ser>
        <c:ser>
          <c:idx val="3"/>
          <c:order val="3"/>
          <c:tx>
            <c:strRef>
              <c:f>'Vendite e cifre d''affari'!$H$19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'Vendite e cifre d''affari'!$A$20:$D$26</c:f>
              <c:strCache>
                <c:ptCount val="7"/>
                <c:pt idx="0">
                  <c:v>Pane fresco</c:v>
                </c:pt>
                <c:pt idx="1">
                  <c:v>Pane a lunga conservazione</c:v>
                </c:pt>
                <c:pt idx="2">
                  <c:v>Sostituti del pane</c:v>
                </c:pt>
                <c:pt idx="3">
                  <c:v>Prodotti da forno</c:v>
                </c:pt>
                <c:pt idx="4">
                  <c:v>Prodotti da pasticceria / torte / rotoli </c:v>
                </c:pt>
                <c:pt idx="5">
                  <c:v>Impasti </c:v>
                </c:pt>
                <c:pt idx="6">
                  <c:v>Semilavorati </c:v>
                </c:pt>
              </c:strCache>
            </c:strRef>
          </c:cat>
          <c:val>
            <c:numRef>
              <c:f>'Vendite e cifre d''affari'!$H$20:$H$26</c:f>
              <c:numCache>
                <c:formatCode>###\ ###\ ###\ ###\ ###\ ###\ ###\ ##0</c:formatCode>
                <c:ptCount val="7"/>
                <c:pt idx="0">
                  <c:v>143455.76467999199</c:v>
                </c:pt>
                <c:pt idx="1">
                  <c:v>41668.739986619999</c:v>
                </c:pt>
                <c:pt idx="2">
                  <c:v>11191.557480875001</c:v>
                </c:pt>
                <c:pt idx="3">
                  <c:v>32893.782971301996</c:v>
                </c:pt>
                <c:pt idx="4">
                  <c:v>9344.9992870530004</c:v>
                </c:pt>
                <c:pt idx="5">
                  <c:v>18536.897342980999</c:v>
                </c:pt>
                <c:pt idx="6">
                  <c:v>8952.8061036189993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6F0-4AAF-8A9A-CF079B002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435222584"/>
        <c:axId val="435222912"/>
      </c:barChart>
      <c:catAx>
        <c:axId val="435222584"/>
        <c:scaling>
          <c:orientation val="maxMin"/>
        </c:scaling>
        <c:delete val="0"/>
        <c:axPos val="l"/>
        <c:numFmt formatCode="#\ ###\ ###\ ###\ ###\ ###\ ###\ 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435222912"/>
        <c:crosses val="autoZero"/>
        <c:auto val="1"/>
        <c:lblAlgn val="ctr"/>
        <c:lblOffset val="100"/>
        <c:noMultiLvlLbl val="0"/>
      </c:catAx>
      <c:valAx>
        <c:axId val="435222912"/>
        <c:scaling>
          <c:orientation val="minMax"/>
        </c:scaling>
        <c:delete val="1"/>
        <c:axPos val="t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##\ ###\ ###\ ###\ ###\ ###\ ###\ ##0" sourceLinked="1"/>
        <c:majorTickMark val="none"/>
        <c:minorTickMark val="none"/>
        <c:tickLblPos val="nextTo"/>
        <c:crossAx val="435222584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30392748538011694"/>
          <c:y val="5.7634380713921268E-2"/>
          <c:w val="0.46012482691154927"/>
          <c:h val="5.02686965126235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1248246981371541E-2"/>
          <c:y val="0.21143737096264839"/>
          <c:w val="0.99983981772385255"/>
          <c:h val="0.65403132126313379"/>
        </c:manualLayout>
      </c:layout>
      <c:lineChart>
        <c:grouping val="standard"/>
        <c:varyColors val="0"/>
        <c:ser>
          <c:idx val="1"/>
          <c:order val="0"/>
          <c:tx>
            <c:strRef>
              <c:f>'Evoluzione mens dei prezzi pane'!$D$16</c:f>
              <c:strCache>
                <c:ptCount val="1"/>
                <c:pt idx="0">
                  <c:v>Valore di vendita mensile medio </c:v>
                </c:pt>
              </c:strCache>
            </c:strRef>
          </c:tx>
          <c:spPr>
            <a:ln>
              <a:solidFill>
                <a:srgbClr val="CE814D">
                  <a:lumMod val="75000"/>
                </a:srgbClr>
              </a:solidFill>
            </a:ln>
          </c:spPr>
          <c:marker>
            <c:symbol val="none"/>
          </c:marker>
          <c:cat>
            <c:multiLvlStrRef>
              <c:f>'Evoluzione mens dei prezzi pane'!$B$17:$C$73</c:f>
              <c:multiLvlStrCache>
                <c:ptCount val="5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2025*</c:v>
                  </c:pt>
                </c:lvl>
              </c:multiLvlStrCache>
            </c:multiLvlStrRef>
          </c:cat>
          <c:val>
            <c:numRef>
              <c:f>'Evoluzione mens dei prezzi pane'!$D$17:$D$73</c:f>
              <c:numCache>
                <c:formatCode>0.00</c:formatCode>
                <c:ptCount val="57"/>
                <c:pt idx="0">
                  <c:v>7.566457923819816</c:v>
                </c:pt>
                <c:pt idx="1">
                  <c:v>7.5413361893691313</c:v>
                </c:pt>
                <c:pt idx="2">
                  <c:v>7.6191685819448107</c:v>
                </c:pt>
                <c:pt idx="3">
                  <c:v>7.610482020742916</c:v>
                </c:pt>
                <c:pt idx="4">
                  <c:v>7.6050244003994507</c:v>
                </c:pt>
                <c:pt idx="5">
                  <c:v>7.650953323845175</c:v>
                </c:pt>
                <c:pt idx="6">
                  <c:v>7.7518157847549958</c:v>
                </c:pt>
                <c:pt idx="7">
                  <c:v>7.7132380866569568</c:v>
                </c:pt>
                <c:pt idx="8">
                  <c:v>7.6764036970811542</c:v>
                </c:pt>
                <c:pt idx="9">
                  <c:v>7.6632517887195757</c:v>
                </c:pt>
                <c:pt idx="10">
                  <c:v>7.7758492506443009</c:v>
                </c:pt>
                <c:pt idx="11">
                  <c:v>7.757596805171727</c:v>
                </c:pt>
                <c:pt idx="12">
                  <c:v>7.7009350171391402</c:v>
                </c:pt>
                <c:pt idx="13">
                  <c:v>7.6985774025187492</c:v>
                </c:pt>
                <c:pt idx="14">
                  <c:v>7.744571320760552</c:v>
                </c:pt>
                <c:pt idx="15">
                  <c:v>7.8054700901772378</c:v>
                </c:pt>
                <c:pt idx="16">
                  <c:v>7.8326291464616462</c:v>
                </c:pt>
                <c:pt idx="17">
                  <c:v>7.8609027081312757</c:v>
                </c:pt>
                <c:pt idx="18">
                  <c:v>8.0071844414490787</c:v>
                </c:pt>
                <c:pt idx="19">
                  <c:v>7.9797713338753331</c:v>
                </c:pt>
                <c:pt idx="20">
                  <c:v>7.9263378971023659</c:v>
                </c:pt>
                <c:pt idx="21">
                  <c:v>7.9847637946041674</c:v>
                </c:pt>
                <c:pt idx="22">
                  <c:v>8.1042608188419631</c:v>
                </c:pt>
                <c:pt idx="23">
                  <c:v>8.1414584680733526</c:v>
                </c:pt>
                <c:pt idx="24">
                  <c:v>8.3408154476720977</c:v>
                </c:pt>
                <c:pt idx="25">
                  <c:v>8.3135784569068321</c:v>
                </c:pt>
                <c:pt idx="26">
                  <c:v>8.3310123692966052</c:v>
                </c:pt>
                <c:pt idx="27">
                  <c:v>8.325980911279915</c:v>
                </c:pt>
                <c:pt idx="28">
                  <c:v>8.2940787017844748</c:v>
                </c:pt>
                <c:pt idx="29">
                  <c:v>8.3235989305122153</c:v>
                </c:pt>
                <c:pt idx="30">
                  <c:v>8.3968966878175699</c:v>
                </c:pt>
                <c:pt idx="31">
                  <c:v>8.4039290183922066</c:v>
                </c:pt>
                <c:pt idx="32">
                  <c:v>8.387514369050713</c:v>
                </c:pt>
                <c:pt idx="33">
                  <c:v>8.3143023013441244</c:v>
                </c:pt>
                <c:pt idx="34">
                  <c:v>8.4302738684383769</c:v>
                </c:pt>
                <c:pt idx="35">
                  <c:v>8.3954342431223932</c:v>
                </c:pt>
                <c:pt idx="36">
                  <c:v>8.4117515068399644</c:v>
                </c:pt>
                <c:pt idx="37">
                  <c:v>8.2629863727779487</c:v>
                </c:pt>
                <c:pt idx="38">
                  <c:v>8.2982316917211723</c:v>
                </c:pt>
                <c:pt idx="39">
                  <c:v>8.299633310731215</c:v>
                </c:pt>
                <c:pt idx="40">
                  <c:v>8.3458253916106706</c:v>
                </c:pt>
                <c:pt idx="41">
                  <c:v>8.2830591894171732</c:v>
                </c:pt>
                <c:pt idx="42">
                  <c:v>8.4742909688819239</c:v>
                </c:pt>
                <c:pt idx="43">
                  <c:v>8.4323331691642274</c:v>
                </c:pt>
                <c:pt idx="44">
                  <c:v>8.3991105777185435</c:v>
                </c:pt>
                <c:pt idx="45">
                  <c:v>8.4114575409141761</c:v>
                </c:pt>
                <c:pt idx="46">
                  <c:v>8.5962335237728382</c:v>
                </c:pt>
                <c:pt idx="47">
                  <c:v>8.5328723381009706</c:v>
                </c:pt>
                <c:pt idx="48">
                  <c:v>8.5077648096956668</c:v>
                </c:pt>
                <c:pt idx="49">
                  <c:v>8.3820715995087411</c:v>
                </c:pt>
                <c:pt idx="50">
                  <c:v>8.469310449884313</c:v>
                </c:pt>
                <c:pt idx="51">
                  <c:v>8.4834856942355685</c:v>
                </c:pt>
                <c:pt idx="52">
                  <c:v>8.4637271969463388</c:v>
                </c:pt>
                <c:pt idx="53">
                  <c:v>8.4285032267903368</c:v>
                </c:pt>
                <c:pt idx="54">
                  <c:v>8.5459252565536428</c:v>
                </c:pt>
                <c:pt idx="55">
                  <c:v>8.5380365042085167</c:v>
                </c:pt>
                <c:pt idx="56">
                  <c:v>8.4576147547448883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D7-4AC7-AEBD-6AA2EDA79E98}"/>
            </c:ext>
          </c:extLst>
        </c:ser>
        <c:ser>
          <c:idx val="2"/>
          <c:order val="1"/>
          <c:tx>
            <c:strRef>
              <c:f>'Evoluzione mens dei prezzi pane'!$E$16</c:f>
              <c:strCache>
                <c:ptCount val="1"/>
                <c:pt idx="0">
                  <c:v>Valore di vendita mensile medio AP </c:v>
                </c:pt>
              </c:strCache>
            </c:strRef>
          </c:tx>
          <c:spPr>
            <a:ln>
              <a:solidFill>
                <a:srgbClr val="FDCC95"/>
              </a:solidFill>
            </a:ln>
          </c:spPr>
          <c:marker>
            <c:symbol val="none"/>
          </c:marker>
          <c:cat>
            <c:multiLvlStrRef>
              <c:f>'Evoluzione mens dei prezzi pane'!$B$17:$C$73</c:f>
              <c:multiLvlStrCache>
                <c:ptCount val="5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2025*</c:v>
                  </c:pt>
                </c:lvl>
              </c:multiLvlStrCache>
            </c:multiLvlStrRef>
          </c:cat>
          <c:val>
            <c:numRef>
              <c:f>'Evoluzione mens dei prezzi pane'!$E$17:$E$73</c:f>
              <c:numCache>
                <c:formatCode>0.00</c:formatCode>
                <c:ptCount val="57"/>
                <c:pt idx="12">
                  <c:v>7.566457923819816</c:v>
                </c:pt>
                <c:pt idx="13">
                  <c:v>7.5413361893691313</c:v>
                </c:pt>
                <c:pt idx="14">
                  <c:v>7.6191685819448107</c:v>
                </c:pt>
                <c:pt idx="15">
                  <c:v>7.610482020742916</c:v>
                </c:pt>
                <c:pt idx="16">
                  <c:v>7.6050244003994507</c:v>
                </c:pt>
                <c:pt idx="17">
                  <c:v>7.650953323845175</c:v>
                </c:pt>
                <c:pt idx="18">
                  <c:v>7.7518157847549958</c:v>
                </c:pt>
                <c:pt idx="19">
                  <c:v>7.7132380866569568</c:v>
                </c:pt>
                <c:pt idx="20">
                  <c:v>7.6764036970811542</c:v>
                </c:pt>
                <c:pt idx="21">
                  <c:v>7.6632517887195757</c:v>
                </c:pt>
                <c:pt idx="22">
                  <c:v>7.7758492506443009</c:v>
                </c:pt>
                <c:pt idx="23">
                  <c:v>7.757596805171727</c:v>
                </c:pt>
                <c:pt idx="24">
                  <c:v>7.7009350171391402</c:v>
                </c:pt>
                <c:pt idx="25">
                  <c:v>7.6985774025187492</c:v>
                </c:pt>
                <c:pt idx="26">
                  <c:v>7.744571320760552</c:v>
                </c:pt>
                <c:pt idx="27">
                  <c:v>7.8054700901772378</c:v>
                </c:pt>
                <c:pt idx="28">
                  <c:v>7.8326291464616462</c:v>
                </c:pt>
                <c:pt idx="29">
                  <c:v>7.8609027081312757</c:v>
                </c:pt>
                <c:pt idx="30">
                  <c:v>8.0071844414490787</c:v>
                </c:pt>
                <c:pt idx="31">
                  <c:v>7.9797713338753331</c:v>
                </c:pt>
                <c:pt idx="32">
                  <c:v>7.9263378971023659</c:v>
                </c:pt>
                <c:pt idx="33">
                  <c:v>7.9847637946041674</c:v>
                </c:pt>
                <c:pt idx="34">
                  <c:v>8.1042608188419631</c:v>
                </c:pt>
                <c:pt idx="35">
                  <c:v>8.1414584680733526</c:v>
                </c:pt>
                <c:pt idx="36">
                  <c:v>8.3408154476720977</c:v>
                </c:pt>
                <c:pt idx="37">
                  <c:v>8.3135784569068321</c:v>
                </c:pt>
                <c:pt idx="38">
                  <c:v>8.3310123692966052</c:v>
                </c:pt>
                <c:pt idx="39">
                  <c:v>8.325980911279915</c:v>
                </c:pt>
                <c:pt idx="40">
                  <c:v>8.2940787017844748</c:v>
                </c:pt>
                <c:pt idx="41">
                  <c:v>8.3235989305122153</c:v>
                </c:pt>
                <c:pt idx="42">
                  <c:v>8.3968966878175699</c:v>
                </c:pt>
                <c:pt idx="43">
                  <c:v>8.4039290183922066</c:v>
                </c:pt>
                <c:pt idx="44">
                  <c:v>8.387514369050713</c:v>
                </c:pt>
                <c:pt idx="45">
                  <c:v>8.3143023013441244</c:v>
                </c:pt>
                <c:pt idx="46">
                  <c:v>8.4302738684383769</c:v>
                </c:pt>
                <c:pt idx="47">
                  <c:v>8.3954342431223932</c:v>
                </c:pt>
                <c:pt idx="48">
                  <c:v>8.4117515068399644</c:v>
                </c:pt>
                <c:pt idx="49">
                  <c:v>8.2629863727779487</c:v>
                </c:pt>
                <c:pt idx="50">
                  <c:v>8.2982316917211723</c:v>
                </c:pt>
                <c:pt idx="51">
                  <c:v>8.299633310731215</c:v>
                </c:pt>
                <c:pt idx="52">
                  <c:v>8.3458253916106706</c:v>
                </c:pt>
                <c:pt idx="53">
                  <c:v>8.2830591894171732</c:v>
                </c:pt>
                <c:pt idx="54">
                  <c:v>8.4742909688819239</c:v>
                </c:pt>
                <c:pt idx="55">
                  <c:v>8.4323331691642274</c:v>
                </c:pt>
                <c:pt idx="56">
                  <c:v>8.3991105777185435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DD7-4AC7-AEBD-6AA2EDA79E98}"/>
            </c:ext>
          </c:extLst>
        </c:ser>
        <c:ser>
          <c:idx val="0"/>
          <c:order val="2"/>
          <c:tx>
            <c:strRef>
              <c:f>'Evoluzione mens dei prezzi pane'!$F$16</c:f>
              <c:strCache>
                <c:ptCount val="1"/>
                <c:pt idx="0">
                  <c:v>Valore di vendita annuale medio </c:v>
                </c:pt>
              </c:strCache>
            </c:strRef>
          </c:tx>
          <c:spPr>
            <a:ln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multiLvlStrRef>
              <c:f>'Evoluzione mens dei prezzi pane'!$B$17:$C$73</c:f>
              <c:multiLvlStrCache>
                <c:ptCount val="5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2025*</c:v>
                  </c:pt>
                </c:lvl>
              </c:multiLvlStrCache>
            </c:multiLvlStrRef>
          </c:cat>
          <c:val>
            <c:numRef>
              <c:f>'Evoluzione mens dei prezzi pane'!$F$17:$F$73</c:f>
              <c:numCache>
                <c:formatCode>0.00</c:formatCode>
                <c:ptCount val="57"/>
                <c:pt idx="0">
                  <c:v>7.6609648210958339</c:v>
                </c:pt>
                <c:pt idx="1">
                  <c:v>7.6609648210958339</c:v>
                </c:pt>
                <c:pt idx="2">
                  <c:v>7.6609648210958339</c:v>
                </c:pt>
                <c:pt idx="3">
                  <c:v>7.6609648210958339</c:v>
                </c:pt>
                <c:pt idx="4">
                  <c:v>7.6609648210958339</c:v>
                </c:pt>
                <c:pt idx="5">
                  <c:v>7.6609648210958339</c:v>
                </c:pt>
                <c:pt idx="6">
                  <c:v>7.6609648210958339</c:v>
                </c:pt>
                <c:pt idx="7">
                  <c:v>7.6609648210958339</c:v>
                </c:pt>
                <c:pt idx="8">
                  <c:v>7.6609648210958339</c:v>
                </c:pt>
                <c:pt idx="9">
                  <c:v>7.6609648210958339</c:v>
                </c:pt>
                <c:pt idx="10">
                  <c:v>7.6609648210958339</c:v>
                </c:pt>
                <c:pt idx="11">
                  <c:v>7.6609648210958339</c:v>
                </c:pt>
                <c:pt idx="12">
                  <c:v>7.898905203261239</c:v>
                </c:pt>
                <c:pt idx="13">
                  <c:v>7.898905203261239</c:v>
                </c:pt>
                <c:pt idx="14">
                  <c:v>7.898905203261239</c:v>
                </c:pt>
                <c:pt idx="15">
                  <c:v>7.898905203261239</c:v>
                </c:pt>
                <c:pt idx="16">
                  <c:v>7.898905203261239</c:v>
                </c:pt>
                <c:pt idx="17">
                  <c:v>7.898905203261239</c:v>
                </c:pt>
                <c:pt idx="18">
                  <c:v>7.898905203261239</c:v>
                </c:pt>
                <c:pt idx="19">
                  <c:v>7.898905203261239</c:v>
                </c:pt>
                <c:pt idx="20">
                  <c:v>7.898905203261239</c:v>
                </c:pt>
                <c:pt idx="21">
                  <c:v>7.898905203261239</c:v>
                </c:pt>
                <c:pt idx="22">
                  <c:v>7.898905203261239</c:v>
                </c:pt>
                <c:pt idx="23">
                  <c:v>7.898905203261239</c:v>
                </c:pt>
                <c:pt idx="24">
                  <c:v>8.3547846088014612</c:v>
                </c:pt>
                <c:pt idx="25">
                  <c:v>8.3547846088014612</c:v>
                </c:pt>
                <c:pt idx="26">
                  <c:v>8.3547846088014612</c:v>
                </c:pt>
                <c:pt idx="27">
                  <c:v>8.3547846088014612</c:v>
                </c:pt>
                <c:pt idx="28">
                  <c:v>8.3547846088014612</c:v>
                </c:pt>
                <c:pt idx="29">
                  <c:v>8.3547846088014612</c:v>
                </c:pt>
                <c:pt idx="30">
                  <c:v>8.3547846088014612</c:v>
                </c:pt>
                <c:pt idx="31">
                  <c:v>8.3547846088014612</c:v>
                </c:pt>
                <c:pt idx="32">
                  <c:v>8.3547846088014612</c:v>
                </c:pt>
                <c:pt idx="33">
                  <c:v>8.3547846088014612</c:v>
                </c:pt>
                <c:pt idx="34">
                  <c:v>8.3547846088014612</c:v>
                </c:pt>
                <c:pt idx="35">
                  <c:v>8.3547846088014612</c:v>
                </c:pt>
                <c:pt idx="36">
                  <c:v>8.3956487984709032</c:v>
                </c:pt>
                <c:pt idx="37">
                  <c:v>8.3956487984709032</c:v>
                </c:pt>
                <c:pt idx="38">
                  <c:v>8.3956487984709032</c:v>
                </c:pt>
                <c:pt idx="39">
                  <c:v>8.3956487984709032</c:v>
                </c:pt>
                <c:pt idx="40">
                  <c:v>8.3956487984709032</c:v>
                </c:pt>
                <c:pt idx="41">
                  <c:v>8.3956487984709032</c:v>
                </c:pt>
                <c:pt idx="42">
                  <c:v>8.3956487984709032</c:v>
                </c:pt>
                <c:pt idx="43">
                  <c:v>8.3956487984709032</c:v>
                </c:pt>
                <c:pt idx="44">
                  <c:v>8.3956487984709032</c:v>
                </c:pt>
                <c:pt idx="45">
                  <c:v>8.3956487984709032</c:v>
                </c:pt>
                <c:pt idx="46">
                  <c:v>8.3956487984709032</c:v>
                </c:pt>
                <c:pt idx="47">
                  <c:v>8.3956487984709032</c:v>
                </c:pt>
                <c:pt idx="48">
                  <c:v>8.4751599436186691</c:v>
                </c:pt>
                <c:pt idx="49">
                  <c:v>8.4751599436186691</c:v>
                </c:pt>
                <c:pt idx="50">
                  <c:v>8.4751599436186691</c:v>
                </c:pt>
                <c:pt idx="51">
                  <c:v>8.4751599436186691</c:v>
                </c:pt>
                <c:pt idx="52">
                  <c:v>8.4751599436186691</c:v>
                </c:pt>
                <c:pt idx="53">
                  <c:v>8.4751599436186691</c:v>
                </c:pt>
                <c:pt idx="54">
                  <c:v>8.4751599436186691</c:v>
                </c:pt>
                <c:pt idx="55">
                  <c:v>8.4751599436186691</c:v>
                </c:pt>
                <c:pt idx="56">
                  <c:v>8.4751599436186691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DD7-4AC7-AEBD-6AA2EDA79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dropLines>
        <c:smooth val="0"/>
        <c:axId val="1030737584"/>
        <c:axId val="1030734304"/>
      </c:line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900"/>
            </a:pPr>
            <a:endParaRPr lang="de-DE"/>
          </a:p>
        </c:txPr>
        <c:crossAx val="1030734304"/>
        <c:crossesAt val="0"/>
        <c:auto val="1"/>
        <c:lblAlgn val="ctr"/>
        <c:lblOffset val="100"/>
        <c:tickLblSkip val="1"/>
        <c:noMultiLvlLbl val="0"/>
      </c:catAx>
      <c:valAx>
        <c:axId val="1030734304"/>
        <c:scaling>
          <c:orientation val="minMax"/>
          <c:min val="7"/>
        </c:scaling>
        <c:delete val="0"/>
        <c:axPos val="l"/>
        <c:numFmt formatCode="0.00" sourceLinked="1"/>
        <c:majorTickMark val="none"/>
        <c:minorTickMark val="none"/>
        <c:tickLblPos val="nextTo"/>
        <c:spPr>
          <a:ln>
            <a:noFill/>
          </a:ln>
        </c:spPr>
        <c:crossAx val="1030737584"/>
        <c:crosses val="autoZero"/>
        <c:crossBetween val="between"/>
      </c:valAx>
      <c:spPr>
        <a:solidFill>
          <a:sysClr val="window" lastClr="FFFFFF"/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5.3895663002190675E-2"/>
          <c:y val="0.20133417281999277"/>
          <c:w val="0.551165023768317"/>
          <c:h val="0.15340349156625357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de-DE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8206813911232066E-2"/>
          <c:y val="0.17133832569937554"/>
          <c:w val="0.99983981772385255"/>
          <c:h val="0.6095965715855205"/>
        </c:manualLayout>
      </c:layout>
      <c:lineChart>
        <c:grouping val="standard"/>
        <c:varyColors val="0"/>
        <c:ser>
          <c:idx val="1"/>
          <c:order val="0"/>
          <c:tx>
            <c:strRef>
              <c:f>'Indice mens. pane fresco'!$D$16</c:f>
              <c:strCache>
                <c:ptCount val="1"/>
                <c:pt idx="0">
                  <c:v>Pane fresco</c:v>
                </c:pt>
              </c:strCache>
            </c:strRef>
          </c:tx>
          <c:spPr>
            <a:ln>
              <a:solidFill>
                <a:srgbClr val="8F5026"/>
              </a:solidFill>
            </a:ln>
          </c:spPr>
          <c:marker>
            <c:symbol val="none"/>
          </c:marker>
          <c:cat>
            <c:multiLvlStrRef>
              <c:f>'Indice mens. pane fresco'!$B$17:$C$73</c:f>
              <c:multiLvlStrCache>
                <c:ptCount val="5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2025*</c:v>
                  </c:pt>
                </c:lvl>
              </c:multiLvlStrCache>
            </c:multiLvlStrRef>
          </c:cat>
          <c:val>
            <c:numRef>
              <c:f>'Indice mens. pane fresco'!$D$17:$D$73</c:f>
              <c:numCache>
                <c:formatCode>0.00</c:formatCode>
                <c:ptCount val="57"/>
                <c:pt idx="0">
                  <c:v>98.283845549754318</c:v>
                </c:pt>
                <c:pt idx="1">
                  <c:v>97.957528970246202</c:v>
                </c:pt>
                <c:pt idx="2">
                  <c:v>98.968526048098724</c:v>
                </c:pt>
                <c:pt idx="3">
                  <c:v>98.855692718670198</c:v>
                </c:pt>
                <c:pt idx="4">
                  <c:v>98.784801435019787</c:v>
                </c:pt>
                <c:pt idx="5">
                  <c:v>99.381391181986515</c:v>
                </c:pt>
                <c:pt idx="6">
                  <c:v>100.69153532467996</c:v>
                </c:pt>
                <c:pt idx="7">
                  <c:v>100.19043367847948</c:v>
                </c:pt>
                <c:pt idx="8">
                  <c:v>99.711976586345159</c:v>
                </c:pt>
                <c:pt idx="9">
                  <c:v>99.541141019279536</c:v>
                </c:pt>
                <c:pt idx="10">
                  <c:v>101.00371593458644</c:v>
                </c:pt>
                <c:pt idx="11">
                  <c:v>100.76662738538771</c:v>
                </c:pt>
                <c:pt idx="12">
                  <c:v>100.03062402957225</c:v>
                </c:pt>
                <c:pt idx="13">
                  <c:v>100</c:v>
                </c:pt>
                <c:pt idx="14">
                  <c:v>100.59743399120407</c:v>
                </c:pt>
                <c:pt idx="15">
                  <c:v>101.3884732473238</c:v>
                </c:pt>
                <c:pt idx="16">
                  <c:v>101.74125344117525</c:v>
                </c:pt>
                <c:pt idx="17">
                  <c:v>102.10851040556426</c:v>
                </c:pt>
                <c:pt idx="18">
                  <c:v>104.00862422750158</c:v>
                </c:pt>
                <c:pt idx="19">
                  <c:v>103.65254405657578</c:v>
                </c:pt>
                <c:pt idx="20">
                  <c:v>102.95847508799613</c:v>
                </c:pt>
                <c:pt idx="21">
                  <c:v>103.71739318996502</c:v>
                </c:pt>
                <c:pt idx="22">
                  <c:v>105.26958936842652</c:v>
                </c:pt>
                <c:pt idx="23">
                  <c:v>105.75276499018773</c:v>
                </c:pt>
                <c:pt idx="24">
                  <c:v>108.34229509653596</c:v>
                </c:pt>
                <c:pt idx="25">
                  <c:v>107.98850257953984</c:v>
                </c:pt>
                <c:pt idx="26">
                  <c:v>108.21495886462014</c:v>
                </c:pt>
                <c:pt idx="27">
                  <c:v>108.14960317936008</c:v>
                </c:pt>
                <c:pt idx="28">
                  <c:v>107.73521221038702</c:v>
                </c:pt>
                <c:pt idx="29">
                  <c:v>108.11866264784162</c:v>
                </c:pt>
                <c:pt idx="30">
                  <c:v>109.07075747618451</c:v>
                </c:pt>
                <c:pt idx="31">
                  <c:v>109.16210332109783</c:v>
                </c:pt>
                <c:pt idx="32">
                  <c:v>108.94888666452276</c:v>
                </c:pt>
                <c:pt idx="33">
                  <c:v>107.99790489375256</c:v>
                </c:pt>
                <c:pt idx="34">
                  <c:v>109.50430745400101</c:v>
                </c:pt>
                <c:pt idx="35">
                  <c:v>109.05176117831397</c:v>
                </c:pt>
                <c:pt idx="36">
                  <c:v>109.26371285281726</c:v>
                </c:pt>
                <c:pt idx="37">
                  <c:v>107.33134111341845</c:v>
                </c:pt>
                <c:pt idx="38">
                  <c:v>107.78915711110774</c:v>
                </c:pt>
                <c:pt idx="39">
                  <c:v>107.80736331904409</c:v>
                </c:pt>
                <c:pt idx="40">
                  <c:v>108.40737132655394</c:v>
                </c:pt>
                <c:pt idx="41">
                  <c:v>107.59207521518455</c:v>
                </c:pt>
                <c:pt idx="42">
                  <c:v>110.07606374275569</c:v>
                </c:pt>
                <c:pt idx="43">
                  <c:v>109.53105656124747</c:v>
                </c:pt>
                <c:pt idx="44">
                  <c:v>109.09951460604397</c:v>
                </c:pt>
                <c:pt idx="45">
                  <c:v>109.2598944080525</c:v>
                </c:pt>
                <c:pt idx="46">
                  <c:v>111.66002592843193</c:v>
                </c:pt>
                <c:pt idx="47">
                  <c:v>110.83700133104155</c:v>
                </c:pt>
                <c:pt idx="48">
                  <c:v>110.5108692797214</c:v>
                </c:pt>
                <c:pt idx="49">
                  <c:v>108.87818828406365</c:v>
                </c:pt>
                <c:pt idx="50">
                  <c:v>110.01136972544307</c:v>
                </c:pt>
                <c:pt idx="51">
                  <c:v>110.19549782613109</c:v>
                </c:pt>
                <c:pt idx="52">
                  <c:v>109.93884654815909</c:v>
                </c:pt>
                <c:pt idx="53">
                  <c:v>109.4813078586802</c:v>
                </c:pt>
                <c:pt idx="54">
                  <c:v>111.00655107731548</c:v>
                </c:pt>
                <c:pt idx="55">
                  <c:v>110.90408081647813</c:v>
                </c:pt>
                <c:pt idx="56">
                  <c:v>109.85944951307243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D3-4717-8588-2995C24E1DD7}"/>
            </c:ext>
          </c:extLst>
        </c:ser>
        <c:ser>
          <c:idx val="2"/>
          <c:order val="1"/>
          <c:tx>
            <c:strRef>
              <c:f>'Indice mens. pane fresco'!$E$16</c:f>
              <c:strCache>
                <c:ptCount val="1"/>
                <c:pt idx="0">
                  <c:v>Pane bigio</c:v>
                </c:pt>
              </c:strCache>
            </c:strRef>
          </c:tx>
          <c:spPr>
            <a:ln>
              <a:solidFill>
                <a:srgbClr val="F79C50"/>
              </a:solidFill>
            </a:ln>
          </c:spPr>
          <c:marker>
            <c:symbol val="none"/>
          </c:marker>
          <c:cat>
            <c:multiLvlStrRef>
              <c:f>'Indice mens. pane fresco'!$B$17:$C$73</c:f>
              <c:multiLvlStrCache>
                <c:ptCount val="5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2025*</c:v>
                  </c:pt>
                </c:lvl>
              </c:multiLvlStrCache>
            </c:multiLvlStrRef>
          </c:cat>
          <c:val>
            <c:numRef>
              <c:f>'Indice mens. pane fresco'!$E$17:$E$73</c:f>
              <c:numCache>
                <c:formatCode>0.00</c:formatCode>
                <c:ptCount val="57"/>
                <c:pt idx="0">
                  <c:v>97.964732099165147</c:v>
                </c:pt>
                <c:pt idx="1">
                  <c:v>98.563569073936577</c:v>
                </c:pt>
                <c:pt idx="2">
                  <c:v>98.188588437665246</c:v>
                </c:pt>
                <c:pt idx="3">
                  <c:v>96.831727854990305</c:v>
                </c:pt>
                <c:pt idx="4">
                  <c:v>96.968307115187855</c:v>
                </c:pt>
                <c:pt idx="5">
                  <c:v>97.787574312869694</c:v>
                </c:pt>
                <c:pt idx="6">
                  <c:v>94.88674121520026</c:v>
                </c:pt>
                <c:pt idx="7">
                  <c:v>96.831306758061729</c:v>
                </c:pt>
                <c:pt idx="8">
                  <c:v>94.72011879166709</c:v>
                </c:pt>
                <c:pt idx="9">
                  <c:v>96.630594218288905</c:v>
                </c:pt>
                <c:pt idx="10">
                  <c:v>94.418768060940451</c:v>
                </c:pt>
                <c:pt idx="11">
                  <c:v>97.360330563522936</c:v>
                </c:pt>
                <c:pt idx="12">
                  <c:v>98.082210426033711</c:v>
                </c:pt>
                <c:pt idx="13">
                  <c:v>100</c:v>
                </c:pt>
                <c:pt idx="14">
                  <c:v>100.99955128062186</c:v>
                </c:pt>
                <c:pt idx="15">
                  <c:v>101.2575487729387</c:v>
                </c:pt>
                <c:pt idx="16">
                  <c:v>100.53086682921932</c:v>
                </c:pt>
                <c:pt idx="17">
                  <c:v>97.329760792976032</c:v>
                </c:pt>
                <c:pt idx="18">
                  <c:v>100.11640075804016</c:v>
                </c:pt>
                <c:pt idx="19">
                  <c:v>98.134879491679385</c:v>
                </c:pt>
                <c:pt idx="20">
                  <c:v>97.210532394799159</c:v>
                </c:pt>
                <c:pt idx="21">
                  <c:v>100.44329594614491</c:v>
                </c:pt>
                <c:pt idx="22">
                  <c:v>100.3091797698755</c:v>
                </c:pt>
                <c:pt idx="23">
                  <c:v>102.90511943290225</c:v>
                </c:pt>
                <c:pt idx="24">
                  <c:v>106.58122855662009</c:v>
                </c:pt>
                <c:pt idx="25">
                  <c:v>108.1738742727505</c:v>
                </c:pt>
                <c:pt idx="26">
                  <c:v>107.58266712289692</c:v>
                </c:pt>
                <c:pt idx="27">
                  <c:v>110.59666114693216</c:v>
                </c:pt>
                <c:pt idx="28">
                  <c:v>107.80203617321345</c:v>
                </c:pt>
                <c:pt idx="29">
                  <c:v>108.26004336230295</c:v>
                </c:pt>
                <c:pt idx="30">
                  <c:v>106.84208301839124</c:v>
                </c:pt>
                <c:pt idx="31">
                  <c:v>107.35895662271055</c:v>
                </c:pt>
                <c:pt idx="32">
                  <c:v>106.10971167339771</c:v>
                </c:pt>
                <c:pt idx="33">
                  <c:v>105.23440607519848</c:v>
                </c:pt>
                <c:pt idx="34">
                  <c:v>105.12153833209146</c:v>
                </c:pt>
                <c:pt idx="35">
                  <c:v>106.05660653020831</c:v>
                </c:pt>
                <c:pt idx="36">
                  <c:v>107.31121077798436</c:v>
                </c:pt>
                <c:pt idx="37">
                  <c:v>106.66927991807671</c:v>
                </c:pt>
                <c:pt idx="38">
                  <c:v>106.87382374201395</c:v>
                </c:pt>
                <c:pt idx="39">
                  <c:v>106.05894091524424</c:v>
                </c:pt>
                <c:pt idx="40">
                  <c:v>109.94950580488111</c:v>
                </c:pt>
                <c:pt idx="41">
                  <c:v>106.51512181924376</c:v>
                </c:pt>
                <c:pt idx="42">
                  <c:v>108.3058830891414</c:v>
                </c:pt>
                <c:pt idx="43">
                  <c:v>108.81478310478386</c:v>
                </c:pt>
                <c:pt idx="44">
                  <c:v>106.44404165465215</c:v>
                </c:pt>
                <c:pt idx="45">
                  <c:v>108.98231191495422</c:v>
                </c:pt>
                <c:pt idx="46">
                  <c:v>108.06890708888463</c:v>
                </c:pt>
                <c:pt idx="47">
                  <c:v>102.68463656889529</c:v>
                </c:pt>
                <c:pt idx="48">
                  <c:v>103.022190052935</c:v>
                </c:pt>
                <c:pt idx="49">
                  <c:v>104.91603345303643</c:v>
                </c:pt>
                <c:pt idx="50">
                  <c:v>102.86242877556482</c:v>
                </c:pt>
                <c:pt idx="51">
                  <c:v>106.11589592607986</c:v>
                </c:pt>
                <c:pt idx="52">
                  <c:v>102.28607598775916</c:v>
                </c:pt>
                <c:pt idx="53">
                  <c:v>102.82792151193104</c:v>
                </c:pt>
                <c:pt idx="54">
                  <c:v>105.32929616060709</c:v>
                </c:pt>
                <c:pt idx="55">
                  <c:v>105.78567033575158</c:v>
                </c:pt>
                <c:pt idx="56">
                  <c:v>103.06391974435951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D3-4717-8588-2995C24E1DD7}"/>
            </c:ext>
          </c:extLst>
        </c:ser>
        <c:ser>
          <c:idx val="0"/>
          <c:order val="2"/>
          <c:tx>
            <c:strRef>
              <c:f>'Indice mens. pane fresco'!$F$16</c:f>
              <c:strCache>
                <c:ptCount val="1"/>
                <c:pt idx="0">
                  <c:v>Treccia</c:v>
                </c:pt>
              </c:strCache>
            </c:strRef>
          </c:tx>
          <c:spPr>
            <a:ln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multiLvlStrRef>
              <c:f>'Indice mens. pane fresco'!$B$17:$C$73</c:f>
              <c:multiLvlStrCache>
                <c:ptCount val="5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2025*</c:v>
                  </c:pt>
                </c:lvl>
              </c:multiLvlStrCache>
            </c:multiLvlStrRef>
          </c:cat>
          <c:val>
            <c:numRef>
              <c:f>'Indice mens. pane fresco'!$F$17:$F$73</c:f>
              <c:numCache>
                <c:formatCode>0.00</c:formatCode>
                <c:ptCount val="57"/>
                <c:pt idx="0">
                  <c:v>97.398348640160336</c:v>
                </c:pt>
                <c:pt idx="1">
                  <c:v>98.787926996656211</c:v>
                </c:pt>
                <c:pt idx="2">
                  <c:v>97.487869094282814</c:v>
                </c:pt>
                <c:pt idx="3">
                  <c:v>99.389553585811001</c:v>
                </c:pt>
                <c:pt idx="4">
                  <c:v>99.194677382928802</c:v>
                </c:pt>
                <c:pt idx="5">
                  <c:v>97.9552407792049</c:v>
                </c:pt>
                <c:pt idx="6">
                  <c:v>99.134825567311808</c:v>
                </c:pt>
                <c:pt idx="7">
                  <c:v>98.955378624034694</c:v>
                </c:pt>
                <c:pt idx="8">
                  <c:v>97.785819800483111</c:v>
                </c:pt>
                <c:pt idx="9">
                  <c:v>98.149361442547743</c:v>
                </c:pt>
                <c:pt idx="10">
                  <c:v>98.185784167338682</c:v>
                </c:pt>
                <c:pt idx="11">
                  <c:v>97.341803784240653</c:v>
                </c:pt>
                <c:pt idx="12">
                  <c:v>97.912557654688655</c:v>
                </c:pt>
                <c:pt idx="13">
                  <c:v>100</c:v>
                </c:pt>
                <c:pt idx="14">
                  <c:v>98.993533260579241</c:v>
                </c:pt>
                <c:pt idx="15">
                  <c:v>98.624848603762914</c:v>
                </c:pt>
                <c:pt idx="16">
                  <c:v>99.27918606224479</c:v>
                </c:pt>
                <c:pt idx="17">
                  <c:v>98.897583929861625</c:v>
                </c:pt>
                <c:pt idx="18">
                  <c:v>100.76243350601699</c:v>
                </c:pt>
                <c:pt idx="19">
                  <c:v>101.93897034017844</c:v>
                </c:pt>
                <c:pt idx="20">
                  <c:v>100.37837440926964</c:v>
                </c:pt>
                <c:pt idx="21">
                  <c:v>101.20070514436885</c:v>
                </c:pt>
                <c:pt idx="22">
                  <c:v>101.73207720976309</c:v>
                </c:pt>
                <c:pt idx="23">
                  <c:v>101.24512725287585</c:v>
                </c:pt>
                <c:pt idx="24">
                  <c:v>104.31462961684798</c:v>
                </c:pt>
                <c:pt idx="25">
                  <c:v>106.31820611376868</c:v>
                </c:pt>
                <c:pt idx="26">
                  <c:v>106.42483449740551</c:v>
                </c:pt>
                <c:pt idx="27">
                  <c:v>105.98794481776469</c:v>
                </c:pt>
                <c:pt idx="28">
                  <c:v>106.02014146699696</c:v>
                </c:pt>
                <c:pt idx="29">
                  <c:v>107.53854187045332</c:v>
                </c:pt>
                <c:pt idx="30">
                  <c:v>103.85133540797473</c:v>
                </c:pt>
                <c:pt idx="31">
                  <c:v>104.58212931655042</c:v>
                </c:pt>
                <c:pt idx="32">
                  <c:v>105.25105258456644</c:v>
                </c:pt>
                <c:pt idx="33">
                  <c:v>105.11086655979504</c:v>
                </c:pt>
                <c:pt idx="34">
                  <c:v>103.78920954883677</c:v>
                </c:pt>
                <c:pt idx="35">
                  <c:v>104.24555885489757</c:v>
                </c:pt>
                <c:pt idx="36">
                  <c:v>105.34664656079373</c:v>
                </c:pt>
                <c:pt idx="37">
                  <c:v>103.69200736897646</c:v>
                </c:pt>
                <c:pt idx="38">
                  <c:v>102.53019562705843</c:v>
                </c:pt>
                <c:pt idx="39">
                  <c:v>105.41730170570251</c:v>
                </c:pt>
                <c:pt idx="40">
                  <c:v>104.5684276683866</c:v>
                </c:pt>
                <c:pt idx="41">
                  <c:v>104.14711191657288</c:v>
                </c:pt>
                <c:pt idx="42">
                  <c:v>105.94071919034869</c:v>
                </c:pt>
                <c:pt idx="43">
                  <c:v>102.62265035842482</c:v>
                </c:pt>
                <c:pt idx="44">
                  <c:v>105.39500277071396</c:v>
                </c:pt>
                <c:pt idx="45">
                  <c:v>104.2387440662494</c:v>
                </c:pt>
                <c:pt idx="46">
                  <c:v>106.2231027211278</c:v>
                </c:pt>
                <c:pt idx="47">
                  <c:v>103.74486273540107</c:v>
                </c:pt>
                <c:pt idx="48">
                  <c:v>106.02194054028445</c:v>
                </c:pt>
                <c:pt idx="49">
                  <c:v>103.33087806283754</c:v>
                </c:pt>
                <c:pt idx="50">
                  <c:v>105.98922056413267</c:v>
                </c:pt>
                <c:pt idx="51">
                  <c:v>100.8560096105916</c:v>
                </c:pt>
                <c:pt idx="52">
                  <c:v>103.63350885349649</c:v>
                </c:pt>
                <c:pt idx="53">
                  <c:v>103.57238975605168</c:v>
                </c:pt>
                <c:pt idx="54">
                  <c:v>105.33247636003273</c:v>
                </c:pt>
                <c:pt idx="55">
                  <c:v>102.01988563892476</c:v>
                </c:pt>
                <c:pt idx="56">
                  <c:v>104.4751729728536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DD3-4717-8588-2995C24E1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dropLines>
        <c:smooth val="0"/>
        <c:axId val="1030737584"/>
        <c:axId val="1030734304"/>
      </c:line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900"/>
            </a:pPr>
            <a:endParaRPr lang="de-DE"/>
          </a:p>
        </c:txPr>
        <c:crossAx val="1030734304"/>
        <c:crossesAt val="0"/>
        <c:auto val="1"/>
        <c:lblAlgn val="ctr"/>
        <c:lblOffset val="100"/>
        <c:tickLblSkip val="1"/>
        <c:noMultiLvlLbl val="0"/>
      </c:catAx>
      <c:valAx>
        <c:axId val="1030734304"/>
        <c:scaling>
          <c:orientation val="minMax"/>
          <c:max val="120"/>
          <c:min val="90"/>
        </c:scaling>
        <c:delete val="0"/>
        <c:axPos val="l"/>
        <c:numFmt formatCode="0.00" sourceLinked="1"/>
        <c:majorTickMark val="none"/>
        <c:minorTickMark val="none"/>
        <c:tickLblPos val="nextTo"/>
        <c:spPr>
          <a:ln>
            <a:noFill/>
          </a:ln>
        </c:spPr>
        <c:crossAx val="1030737584"/>
        <c:crosses val="autoZero"/>
        <c:crossBetween val="between"/>
      </c:valAx>
      <c:spPr>
        <a:solidFill>
          <a:sysClr val="window" lastClr="FFFFFF"/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0.1078770237420842"/>
          <c:y val="0.29380301137550613"/>
          <c:w val="0.22084594270085292"/>
          <c:h val="0.15142855070758707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de-DE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5090200300123968E-2"/>
          <c:y val="0.2860270420362156"/>
          <c:w val="0.99983981772385255"/>
          <c:h val="0.5582996155680630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'Evol. mens. d. vendite d. pane'!$D$16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9B067"/>
            </a:solidFill>
            <a:ln>
              <a:solidFill>
                <a:srgbClr val="F9B067"/>
              </a:solidFill>
            </a:ln>
          </c:spPr>
          <c:invertIfNegative val="0"/>
          <c:cat>
            <c:numRef>
              <c:f>'Evol. mens. d. vendite d. pane'!$C$17:$C$28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'Evol. mens. d. vendite d. pane'!$D$17:$D$28</c:f>
              <c:numCache>
                <c:formatCode>0</c:formatCode>
                <c:ptCount val="12"/>
                <c:pt idx="0">
                  <c:v>2959.4614098632501</c:v>
                </c:pt>
                <c:pt idx="1">
                  <c:v>2851.2551004040001</c:v>
                </c:pt>
                <c:pt idx="2">
                  <c:v>2899.8538958594004</c:v>
                </c:pt>
                <c:pt idx="3">
                  <c:v>2759.1097456895</c:v>
                </c:pt>
                <c:pt idx="4">
                  <c:v>2748.0593454714999</c:v>
                </c:pt>
                <c:pt idx="5">
                  <c:v>2699.9200438184002</c:v>
                </c:pt>
                <c:pt idx="6">
                  <c:v>2481.90630891925</c:v>
                </c:pt>
                <c:pt idx="7">
                  <c:v>2585.0183182432502</c:v>
                </c:pt>
                <c:pt idx="8">
                  <c:v>2678.4652860207998</c:v>
                </c:pt>
                <c:pt idx="9">
                  <c:v>2733.4433501125004</c:v>
                </c:pt>
                <c:pt idx="10">
                  <c:v>2827.4745056530005</c:v>
                </c:pt>
                <c:pt idx="11">
                  <c:v>2709.9690261664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A1-45EF-9DD3-2BE22106DA6D}"/>
            </c:ext>
          </c:extLst>
        </c:ser>
        <c:ser>
          <c:idx val="0"/>
          <c:order val="1"/>
          <c:tx>
            <c:strRef>
              <c:f>'Evol. mens. d. vendite d. pane'!$E$16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E814D"/>
            </a:solidFill>
            <a:ln>
              <a:solidFill>
                <a:srgbClr val="CE814D"/>
              </a:solidFill>
            </a:ln>
          </c:spPr>
          <c:invertIfNegative val="0"/>
          <c:cat>
            <c:numRef>
              <c:f>'Evol. mens. d. vendite d. pane'!$C$17:$C$28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'Evol. mens. d. vendite d. pane'!$E$17:$E$28</c:f>
              <c:numCache>
                <c:formatCode>0</c:formatCode>
                <c:ptCount val="12"/>
                <c:pt idx="0">
                  <c:v>2860.0001553030002</c:v>
                </c:pt>
                <c:pt idx="1">
                  <c:v>2745.3266969199999</c:v>
                </c:pt>
                <c:pt idx="2">
                  <c:v>2768.0065927099999</c:v>
                </c:pt>
                <c:pt idx="3">
                  <c:v>2595.9822881149998</c:v>
                </c:pt>
                <c:pt idx="4">
                  <c:v>2663.8269191017503</c:v>
                </c:pt>
                <c:pt idx="5">
                  <c:v>2689.9499039904003</c:v>
                </c:pt>
                <c:pt idx="6">
                  <c:v>2568.6856639520001</c:v>
                </c:pt>
                <c:pt idx="7">
                  <c:v>2578.2551832670001</c:v>
                </c:pt>
                <c:pt idx="8">
                  <c:v>2687.0178822841999</c:v>
                </c:pt>
                <c:pt idx="9">
                  <c:v>2661.6524290945003</c:v>
                </c:pt>
                <c:pt idx="10">
                  <c:v>2841.2841077387502</c:v>
                </c:pt>
                <c:pt idx="11">
                  <c:v>2796.7518935695998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A1-45EF-9DD3-2BE22106DA6D}"/>
            </c:ext>
          </c:extLst>
        </c:ser>
        <c:ser>
          <c:idx val="3"/>
          <c:order val="2"/>
          <c:tx>
            <c:strRef>
              <c:f>'Evol. mens. d. vendite d. pane'!$F$16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BF6B32"/>
            </a:solidFill>
            <a:ln>
              <a:solidFill>
                <a:srgbClr val="BF6B32"/>
              </a:solidFill>
            </a:ln>
          </c:spPr>
          <c:invertIfNegative val="0"/>
          <c:cat>
            <c:numRef>
              <c:f>'Evol. mens. d. vendite d. pane'!$C$17:$C$28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'Evol. mens. d. vendite d. pane'!$F$17:$F$28</c:f>
              <c:numCache>
                <c:formatCode>0</c:formatCode>
                <c:ptCount val="12"/>
                <c:pt idx="0">
                  <c:v>2807.9713772525001</c:v>
                </c:pt>
                <c:pt idx="1">
                  <c:v>2795.1555839235007</c:v>
                </c:pt>
                <c:pt idx="2">
                  <c:v>2801.4593740256</c:v>
                </c:pt>
                <c:pt idx="3">
                  <c:v>2647.8471093007502</c:v>
                </c:pt>
                <c:pt idx="4">
                  <c:v>2736.0289742579998</c:v>
                </c:pt>
                <c:pt idx="5">
                  <c:v>2746.6674774743997</c:v>
                </c:pt>
                <c:pt idx="6">
                  <c:v>2604.5174488452499</c:v>
                </c:pt>
                <c:pt idx="7">
                  <c:v>2689.9848259842502</c:v>
                </c:pt>
                <c:pt idx="8">
                  <c:v>2743.2672206828001</c:v>
                </c:pt>
                <c:pt idx="9">
                  <c:v>2766.3570824009998</c:v>
                </c:pt>
                <c:pt idx="10">
                  <c:v>2910.14231394425</c:v>
                </c:pt>
                <c:pt idx="11">
                  <c:v>2854.3433020175999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FA1-45EF-9DD3-2BE22106DA6D}"/>
            </c:ext>
          </c:extLst>
        </c:ser>
        <c:ser>
          <c:idx val="4"/>
          <c:order val="3"/>
          <c:tx>
            <c:strRef>
              <c:f>'Evol. mens. d. vendite d. pane'!$G$16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8F5026"/>
            </a:solidFill>
            <a:ln>
              <a:solidFill>
                <a:srgbClr val="8F5026"/>
              </a:solidFill>
            </a:ln>
          </c:spPr>
          <c:invertIfNegative val="0"/>
          <c:cat>
            <c:numRef>
              <c:f>'Evol. mens. d. vendite d. pane'!$C$17:$C$28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'Evol. mens. d. vendite d. pane'!$G$17:$G$28</c:f>
              <c:numCache>
                <c:formatCode>0</c:formatCode>
                <c:ptCount val="12"/>
                <c:pt idx="0">
                  <c:v>2793.6727653769999</c:v>
                </c:pt>
                <c:pt idx="1">
                  <c:v>2795.4203216689998</c:v>
                </c:pt>
                <c:pt idx="2">
                  <c:v>2836.6372232583999</c:v>
                </c:pt>
                <c:pt idx="3">
                  <c:v>2676.9823635047496</c:v>
                </c:pt>
                <c:pt idx="4">
                  <c:v>2736.5785099989998</c:v>
                </c:pt>
                <c:pt idx="5">
                  <c:v>2758.8977955422001</c:v>
                </c:pt>
                <c:pt idx="6">
                  <c:v>2594.3800675352504</c:v>
                </c:pt>
                <c:pt idx="7">
                  <c:v>2696.05877984575</c:v>
                </c:pt>
                <c:pt idx="8">
                  <c:v>2746.7447585823998</c:v>
                </c:pt>
                <c:pt idx="9">
                  <c:v>2751.3725955052505</c:v>
                </c:pt>
                <c:pt idx="10">
                  <c:v>2893.2473284490002</c:v>
                </c:pt>
                <c:pt idx="11">
                  <c:v>2814.1674344932003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FA1-45EF-9DD3-2BE22106DA6D}"/>
            </c:ext>
          </c:extLst>
        </c:ser>
        <c:ser>
          <c:idx val="5"/>
          <c:order val="4"/>
          <c:tx>
            <c:strRef>
              <c:f>'Evol. mens. d. vendite d. pane'!$H$16</c:f>
              <c:strCache>
                <c:ptCount val="1"/>
                <c:pt idx="0">
                  <c:v>2025*</c:v>
                </c:pt>
              </c:strCache>
            </c:strRef>
          </c:tx>
          <c:spPr>
            <a:solidFill>
              <a:srgbClr val="939598"/>
            </a:solidFill>
          </c:spPr>
          <c:invertIfNegative val="0"/>
          <c:cat>
            <c:numRef>
              <c:f>'Evol. mens. d. vendite d. pane'!$C$17:$C$28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'Evol. mens. d. vendite d. pane'!$H$17:$H$28</c:f>
              <c:numCache>
                <c:formatCode>0</c:formatCode>
                <c:ptCount val="12"/>
                <c:pt idx="0">
                  <c:v>2900.4259847087496</c:v>
                </c:pt>
                <c:pt idx="1">
                  <c:v>2843.6954569457498</c:v>
                </c:pt>
                <c:pt idx="2">
                  <c:v>2840.9197520243997</c:v>
                </c:pt>
                <c:pt idx="3">
                  <c:v>2752.2331903680006</c:v>
                </c:pt>
                <c:pt idx="4">
                  <c:v>2795.7303216125001</c:v>
                </c:pt>
                <c:pt idx="5">
                  <c:v>2739.5887431507999</c:v>
                </c:pt>
                <c:pt idx="6">
                  <c:v>2611.6846480194995</c:v>
                </c:pt>
                <c:pt idx="7">
                  <c:v>2672.1909538349996</c:v>
                </c:pt>
                <c:pt idx="8">
                  <c:v>2735.9755668092002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FA1-45EF-9DD3-2BE22106D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0737584"/>
        <c:axId val="1030734304"/>
      </c:barChart>
      <c:catAx>
        <c:axId val="10307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900"/>
            </a:pPr>
            <a:endParaRPr lang="de-DE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  <c:max val="3000"/>
          <c:min val="2400"/>
        </c:scaling>
        <c:delete val="0"/>
        <c:axPos val="l"/>
        <c:numFmt formatCode="0" sourceLinked="1"/>
        <c:majorTickMark val="none"/>
        <c:minorTickMark val="none"/>
        <c:tickLblPos val="nextTo"/>
        <c:spPr>
          <a:ln>
            <a:noFill/>
          </a:ln>
        </c:spPr>
        <c:crossAx val="1030737584"/>
        <c:crosses val="autoZero"/>
        <c:crossBetween val="between"/>
      </c:valAx>
      <c:spPr>
        <a:solidFill>
          <a:sysClr val="window" lastClr="FFFFFF"/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1.9427101739506027E-3"/>
          <c:y val="0.20955332460290549"/>
          <c:w val="0.57795872919898428"/>
          <c:h val="5.6642823813998981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de-DE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4035087719298246E-2"/>
          <c:y val="9.6842105263157896E-2"/>
          <c:w val="0.96140350877192982"/>
          <c:h val="0.903157894736842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7396698307527345E-2"/>
                  <c:y val="-3.99066373221955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DCD-4256-A2D3-6FA4AAC71196}"/>
                </c:ext>
              </c:extLst>
            </c:dLbl>
            <c:dLbl>
              <c:idx val="1"/>
              <c:layout>
                <c:manualLayout>
                  <c:x val="-3.6458998698097961E-2"/>
                  <c:y val="-1.4632264651635144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DCD-4256-A2D3-6FA4AAC71196}"/>
                </c:ext>
              </c:extLst>
            </c:dLbl>
            <c:dLbl>
              <c:idx val="4"/>
              <c:layout>
                <c:manualLayout>
                  <c:x val="-6.1980297786766531E-2"/>
                  <c:y val="-1.99533186610977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CD-4256-A2D3-6FA4AAC71196}"/>
                </c:ext>
              </c:extLst>
            </c:dLbl>
            <c:dLbl>
              <c:idx val="5"/>
              <c:layout>
                <c:manualLayout>
                  <c:x val="-6.5626197656576332E-2"/>
                  <c:y val="-1.99533186610992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DCD-4256-A2D3-6FA4AAC71196}"/>
                </c:ext>
              </c:extLst>
            </c:dLbl>
            <c:dLbl>
              <c:idx val="8"/>
              <c:layout>
                <c:manualLayout>
                  <c:x val="-6.927209752638612E-2"/>
                  <c:y val="-1.4632264651635144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CD-4256-A2D3-6FA4AAC71196}"/>
                </c:ext>
              </c:extLst>
            </c:dLbl>
            <c:dLbl>
              <c:idx val="9"/>
              <c:layout>
                <c:manualLayout>
                  <c:x val="-6.5626197656576332E-2"/>
                  <c:y val="-7.316132325817571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DCD-4256-A2D3-6FA4AAC71196}"/>
                </c:ext>
              </c:extLst>
            </c:dLbl>
            <c:dLbl>
              <c:idx val="10"/>
              <c:layout>
                <c:manualLayout>
                  <c:x val="-6.562619765657633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DCD-4256-A2D3-6FA4AAC71196}"/>
                </c:ext>
              </c:extLst>
            </c:dLbl>
            <c:dLbl>
              <c:idx val="13"/>
              <c:layout>
                <c:manualLayout>
                  <c:x val="-6.1980297786766531E-2"/>
                  <c:y val="3.99066373221955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CD-4256-A2D3-6FA4AAC71196}"/>
                </c:ext>
              </c:extLst>
            </c:dLbl>
            <c:dLbl>
              <c:idx val="14"/>
              <c:layout>
                <c:manualLayout>
                  <c:x val="-7.29179973961960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DCD-4256-A2D3-6FA4AAC71196}"/>
                </c:ext>
              </c:extLst>
            </c:dLbl>
            <c:dLbl>
              <c:idx val="15"/>
              <c:layout>
                <c:manualLayout>
                  <c:x val="-7.656389726600570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CD-4256-A2D3-6FA4AAC71196}"/>
                </c:ext>
              </c:extLst>
            </c:dLbl>
            <c:dLbl>
              <c:idx val="16"/>
              <c:layout>
                <c:manualLayout>
                  <c:x val="-3.2813098828288166E-2"/>
                  <c:y val="-7.316132325817571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DCD-4256-A2D3-6FA4AAC71196}"/>
                </c:ext>
              </c:extLst>
            </c:dLbl>
            <c:dLbl>
              <c:idx val="19"/>
              <c:layout>
                <c:manualLayout>
                  <c:x val="-7.2917997396195922E-2"/>
                  <c:y val="-3.658066162908785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DCD-4256-A2D3-6FA4AAC71196}"/>
                </c:ext>
              </c:extLst>
            </c:dLbl>
            <c:dLbl>
              <c:idx val="20"/>
              <c:layout>
                <c:manualLayout>
                  <c:x val="-6.5626197656576332E-2"/>
                  <c:y val="-1.99533186610977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DCD-4256-A2D3-6FA4AAC71196}"/>
                </c:ext>
              </c:extLst>
            </c:dLbl>
            <c:dLbl>
              <c:idx val="21"/>
              <c:layout>
                <c:manualLayout>
                  <c:x val="-5.4688498047147073E-2"/>
                  <c:y val="-1.99533186610977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CD-4256-A2D3-6FA4AAC71196}"/>
                </c:ext>
              </c:extLst>
            </c:dLbl>
            <c:dLbl>
              <c:idx val="22"/>
              <c:layout>
                <c:manualLayout>
                  <c:x val="-3.28130988282881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DCD-4256-A2D3-6FA4AAC71196}"/>
                </c:ext>
              </c:extLst>
            </c:dLbl>
            <c:numFmt formatCode="#\ ###\ ###\ ###\ ###\ ###\ 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rgbClr val="3F3F3F"/>
                    </a:solidFill>
                    <a:latin typeface="Roboto"/>
                    <a:ea typeface="Roboto"/>
                    <a:cs typeface="Roboto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'Ausgaben für Frischbrot'!$B$18:$B$40</c:f>
              <c:strCache>
                <c:ptCount val="23"/>
                <c:pt idx="0">
                  <c:v>Deutschschweiz</c:v>
                </c:pt>
                <c:pt idx="1">
                  <c:v>Westschweiz</c:v>
                </c:pt>
                <c:pt idx="4">
                  <c:v>städtisch</c:v>
                </c:pt>
                <c:pt idx="5">
                  <c:v>ländlich</c:v>
                </c:pt>
                <c:pt idx="8">
                  <c:v>50 001 bis 70 000 CHF</c:v>
                </c:pt>
                <c:pt idx="9">
                  <c:v>70 001 bis 110 000 CHF</c:v>
                </c:pt>
                <c:pt idx="10">
                  <c:v>über 110 000 CHF</c:v>
                </c:pt>
                <c:pt idx="13">
                  <c:v>ohne Kinder</c:v>
                </c:pt>
                <c:pt idx="14">
                  <c:v>1 Kind</c:v>
                </c:pt>
                <c:pt idx="15">
                  <c:v>2 Kinder</c:v>
                </c:pt>
                <c:pt idx="16">
                  <c:v>3+ Kinder</c:v>
                </c:pt>
                <c:pt idx="19">
                  <c:v>bis 34 Jahre</c:v>
                </c:pt>
                <c:pt idx="20">
                  <c:v>35 bis 49 Jahre</c:v>
                </c:pt>
                <c:pt idx="21">
                  <c:v>50 bis 64 Jahre</c:v>
                </c:pt>
                <c:pt idx="22">
                  <c:v>über 64 Jahre</c:v>
                </c:pt>
              </c:strCache>
            </c:strRef>
          </c:cat>
          <c:val>
            <c:numRef>
              <c:f>'Ausgaben für Frischbrot'!$D$18:$D$40</c:f>
              <c:numCache>
                <c:formatCode>#\ ###\ ##0.00</c:formatCode>
                <c:ptCount val="23"/>
                <c:pt idx="0">
                  <c:v>27.906088695607107</c:v>
                </c:pt>
                <c:pt idx="1">
                  <c:v>24.907188767999298</c:v>
                </c:pt>
                <c:pt idx="4">
                  <c:v>26.527978892241084</c:v>
                </c:pt>
                <c:pt idx="5">
                  <c:v>28.37162931127391</c:v>
                </c:pt>
                <c:pt idx="8">
                  <c:v>25.217894280540552</c:v>
                </c:pt>
                <c:pt idx="9">
                  <c:v>29.165335053755005</c:v>
                </c:pt>
                <c:pt idx="10">
                  <c:v>30.876388166989216</c:v>
                </c:pt>
                <c:pt idx="13">
                  <c:v>26.463757442634201</c:v>
                </c:pt>
                <c:pt idx="14">
                  <c:v>27.979649746982844</c:v>
                </c:pt>
                <c:pt idx="15">
                  <c:v>29.079920860215054</c:v>
                </c:pt>
                <c:pt idx="16">
                  <c:v>35.117897532832558</c:v>
                </c:pt>
                <c:pt idx="19">
                  <c:v>14.393808999772475</c:v>
                </c:pt>
                <c:pt idx="20">
                  <c:v>26.300610504841192</c:v>
                </c:pt>
                <c:pt idx="21">
                  <c:v>29.886298406008503</c:v>
                </c:pt>
                <c:pt idx="22">
                  <c:v>32.551307163274785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BE-4257-8A67-ACA467D2E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overlap val="-27"/>
        <c:axId val="734861496"/>
        <c:axId val="734867728"/>
      </c:barChart>
      <c:catAx>
        <c:axId val="734861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734867728"/>
        <c:crosses val="autoZero"/>
        <c:auto val="1"/>
        <c:lblAlgn val="ctr"/>
        <c:lblOffset val="100"/>
        <c:noMultiLvlLbl val="0"/>
      </c:catAx>
      <c:valAx>
        <c:axId val="734867728"/>
        <c:scaling>
          <c:orientation val="minMax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.00" sourceLinked="1"/>
        <c:majorTickMark val="none"/>
        <c:minorTickMark val="none"/>
        <c:tickLblPos val="nextTo"/>
        <c:crossAx val="734861496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9.0455840455840458E-2"/>
          <c:y val="0.10537634408602151"/>
          <c:w val="0.90954415954415957"/>
          <c:h val="0.8924731182795698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'Ausgaben für Frischbrot'!$E$16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1.22294534349116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7CC-4716-B194-37D19C4EB9EF}"/>
                </c:ext>
              </c:extLst>
            </c:dLbl>
            <c:dLbl>
              <c:idx val="4"/>
              <c:layout>
                <c:manualLayout>
                  <c:x val="-7.832490318454782E-17"/>
                  <c:y val="-1.22294534349117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7CC-4716-B194-37D19C4EB9EF}"/>
                </c:ext>
              </c:extLst>
            </c:dLbl>
            <c:dLbl>
              <c:idx val="5"/>
              <c:layout>
                <c:manualLayout>
                  <c:x val="0"/>
                  <c:y val="-1.22294534349117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7CC-4716-B194-37D19C4EB9EF}"/>
                </c:ext>
              </c:extLst>
            </c:dLbl>
            <c:dLbl>
              <c:idx val="8"/>
              <c:layout>
                <c:manualLayout>
                  <c:x val="-7.832490318454782E-17"/>
                  <c:y val="-1.42676956740635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7CC-4716-B194-37D19C4EB9EF}"/>
                </c:ext>
              </c:extLst>
            </c:dLbl>
            <c:dLbl>
              <c:idx val="9"/>
              <c:layout>
                <c:manualLayout>
                  <c:x val="0"/>
                  <c:y val="-1.63059379132155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7CC-4716-B194-37D19C4EB9EF}"/>
                </c:ext>
              </c:extLst>
            </c:dLbl>
            <c:dLbl>
              <c:idx val="10"/>
              <c:layout>
                <c:manualLayout>
                  <c:x val="0"/>
                  <c:y val="-1.22294534349116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7CC-4716-B194-37D19C4EB9EF}"/>
                </c:ext>
              </c:extLst>
            </c:dLbl>
            <c:dLbl>
              <c:idx val="13"/>
              <c:layout>
                <c:manualLayout>
                  <c:x val="-1.7089267200111957E-2"/>
                  <c:y val="-1.22294534349116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7CC-4716-B194-37D19C4EB9EF}"/>
                </c:ext>
              </c:extLst>
            </c:dLbl>
            <c:dLbl>
              <c:idx val="14"/>
              <c:layout>
                <c:manualLayout>
                  <c:x val="-8.5446336000559783E-3"/>
                  <c:y val="-1.22294534349116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CC-4716-B194-37D19C4EB9EF}"/>
                </c:ext>
              </c:extLst>
            </c:dLbl>
            <c:dLbl>
              <c:idx val="15"/>
              <c:layout>
                <c:manualLayout>
                  <c:x val="-8.5442971971583306E-3"/>
                  <c:y val="-1.4267615428306114E-2"/>
                </c:manualLayout>
              </c:layout>
              <c:numFmt formatCode="#\ ###\ ###\ ###\ ###\ ###\ 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50" b="0" i="0" u="none" strike="noStrike" kern="1200" baseline="0">
                      <a:solidFill>
                        <a:srgbClr val="3F3F3F"/>
                      </a:solidFill>
                      <a:latin typeface="Roboto"/>
                      <a:ea typeface="Roboto"/>
                      <a:cs typeface="Roboto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166446771305909"/>
                      <c:h val="7.256142371380895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07CC-4716-B194-37D19C4EB9EF}"/>
                </c:ext>
              </c:extLst>
            </c:dLbl>
            <c:dLbl>
              <c:idx val="16"/>
              <c:layout>
                <c:manualLayout>
                  <c:x val="-8.5446336000561344E-3"/>
                  <c:y val="-1.2229453434911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CC-4716-B194-37D19C4EB9EF}"/>
                </c:ext>
              </c:extLst>
            </c:dLbl>
            <c:dLbl>
              <c:idx val="19"/>
              <c:layout>
                <c:manualLayout>
                  <c:x val="0"/>
                  <c:y val="-1.01912111957596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CC-4716-B194-37D19C4EB9EF}"/>
                </c:ext>
              </c:extLst>
            </c:dLbl>
            <c:dLbl>
              <c:idx val="20"/>
              <c:layout>
                <c:manualLayout>
                  <c:x val="-3.4178534400223989E-2"/>
                  <c:y val="-1.22294534349116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CC-4716-B194-37D19C4EB9EF}"/>
                </c:ext>
              </c:extLst>
            </c:dLbl>
            <c:dLbl>
              <c:idx val="21"/>
              <c:layout>
                <c:manualLayout>
                  <c:x val="-5.1267801600336019E-2"/>
                  <c:y val="-1.01912111957596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CC-4716-B194-37D19C4EB9EF}"/>
                </c:ext>
              </c:extLst>
            </c:dLbl>
            <c:dLbl>
              <c:idx val="22"/>
              <c:layout>
                <c:manualLayout>
                  <c:x val="-2.5633900800167933E-2"/>
                  <c:y val="-1.22294534349116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CC-4716-B194-37D19C4EB9EF}"/>
                </c:ext>
              </c:extLst>
            </c:dLbl>
            <c:numFmt formatCode="#\ ###\ ###\ ###\ ###\ ###\ 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rgbClr val="3F3F3F"/>
                    </a:solidFill>
                    <a:latin typeface="Roboto"/>
                    <a:ea typeface="Roboto"/>
                    <a:cs typeface="Roboto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'Ausgaben für Frischbrot'!$B$18:$B$40</c:f>
              <c:strCache>
                <c:ptCount val="23"/>
                <c:pt idx="0">
                  <c:v>Deutschschweiz</c:v>
                </c:pt>
                <c:pt idx="1">
                  <c:v>Westschweiz</c:v>
                </c:pt>
                <c:pt idx="4">
                  <c:v>städtisch</c:v>
                </c:pt>
                <c:pt idx="5">
                  <c:v>ländlich</c:v>
                </c:pt>
                <c:pt idx="8">
                  <c:v>50 001 bis 70 000 CHF</c:v>
                </c:pt>
                <c:pt idx="9">
                  <c:v>70 001 bis 110 000 CHF</c:v>
                </c:pt>
                <c:pt idx="10">
                  <c:v>über 110 000 CHF</c:v>
                </c:pt>
                <c:pt idx="13">
                  <c:v>ohne Kinder</c:v>
                </c:pt>
                <c:pt idx="14">
                  <c:v>1 Kind</c:v>
                </c:pt>
                <c:pt idx="15">
                  <c:v>2 Kinder</c:v>
                </c:pt>
                <c:pt idx="16">
                  <c:v>3+ Kinder</c:v>
                </c:pt>
                <c:pt idx="19">
                  <c:v>bis 34 Jahre</c:v>
                </c:pt>
                <c:pt idx="20">
                  <c:v>35 bis 49 Jahre</c:v>
                </c:pt>
                <c:pt idx="21">
                  <c:v>50 bis 64 Jahre</c:v>
                </c:pt>
                <c:pt idx="22">
                  <c:v>über 64 Jahre</c:v>
                </c:pt>
              </c:strCache>
            </c:strRef>
          </c:cat>
          <c:val>
            <c:numRef>
              <c:f>'Ausgaben für Frischbrot'!$E$18:$E$40</c:f>
              <c:numCache>
                <c:formatCode>#\ ###\ ##0.00</c:formatCode>
                <c:ptCount val="23"/>
                <c:pt idx="0">
                  <c:v>26.984269625611251</c:v>
                </c:pt>
                <c:pt idx="1">
                  <c:v>23.761438755654957</c:v>
                </c:pt>
                <c:pt idx="4">
                  <c:v>25.652502585400995</c:v>
                </c:pt>
                <c:pt idx="5">
                  <c:v>26.611405241668123</c:v>
                </c:pt>
                <c:pt idx="8">
                  <c:v>24.812191767029201</c:v>
                </c:pt>
                <c:pt idx="9">
                  <c:v>27.337911643717316</c:v>
                </c:pt>
                <c:pt idx="10">
                  <c:v>29.347864501965677</c:v>
                </c:pt>
                <c:pt idx="13">
                  <c:v>25.641987673098345</c:v>
                </c:pt>
                <c:pt idx="14">
                  <c:v>26.098280217597832</c:v>
                </c:pt>
                <c:pt idx="15">
                  <c:v>28.341468338277892</c:v>
                </c:pt>
                <c:pt idx="16">
                  <c:v>32.277240427230659</c:v>
                </c:pt>
                <c:pt idx="19">
                  <c:v>13.876826276477704</c:v>
                </c:pt>
                <c:pt idx="20">
                  <c:v>24.642973211960236</c:v>
                </c:pt>
                <c:pt idx="21">
                  <c:v>29.130322342967954</c:v>
                </c:pt>
                <c:pt idx="22">
                  <c:v>31.78572680567445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85-463C-9307-AE6601D88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overlap val="-27"/>
        <c:axId val="734865432"/>
        <c:axId val="734866416"/>
      </c:barChart>
      <c:catAx>
        <c:axId val="7348654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34866416"/>
        <c:crosses val="autoZero"/>
        <c:auto val="1"/>
        <c:lblAlgn val="ctr"/>
        <c:lblOffset val="100"/>
        <c:noMultiLvlLbl val="0"/>
      </c:catAx>
      <c:valAx>
        <c:axId val="734866416"/>
        <c:scaling>
          <c:orientation val="minMax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.00" sourceLinked="1"/>
        <c:majorTickMark val="none"/>
        <c:minorTickMark val="none"/>
        <c:tickLblPos val="nextTo"/>
        <c:crossAx val="734865432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9.0455840455840458E-2"/>
          <c:y val="0.10537634408602151"/>
          <c:w val="0.90954415954415957"/>
          <c:h val="0.8924731182795698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'Ausgaben für Frischbrot'!$F$16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00-426F-8C2C-73DA06D6B2E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00-426F-8C2C-73DA06D6B2E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00-426F-8C2C-73DA06D6B2E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00-426F-8C2C-73DA06D6B2E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00-426F-8C2C-73DA06D6B2E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00-426F-8C2C-73DA06D6B2E6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00-426F-8C2C-73DA06D6B2E6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00-426F-8C2C-73DA06D6B2E6}"/>
                </c:ext>
              </c:extLst>
            </c:dLbl>
            <c:numFmt formatCode="###\ 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6"/>
              <c:pt idx="0">
                <c:v>Westschweiz</c:v>
              </c:pt>
              <c:pt idx="1">
                <c:v>Deutschschweiz</c:v>
              </c:pt>
              <c:pt idx="4">
                <c:v>städtisch</c:v>
              </c:pt>
              <c:pt idx="5">
                <c:v>ländlich</c:v>
              </c:pt>
              <c:pt idx="8">
                <c:v>110</c:v>
              </c:pt>
              <c:pt idx="9">
                <c:v>90 001 </c:v>
              </c:pt>
              <c:pt idx="10">
                <c:v>70 001</c:v>
              </c:pt>
              <c:pt idx="11">
                <c:v>50 001</c:v>
              </c:pt>
              <c:pt idx="12">
                <c:v>35 001</c:v>
              </c:pt>
              <c:pt idx="13">
                <c:v>bis 35 000 CHF</c:v>
              </c:pt>
              <c:pt idx="16">
                <c:v>3+ K</c:v>
              </c:pt>
              <c:pt idx="17">
                <c:v>2 K</c:v>
              </c:pt>
              <c:pt idx="18">
                <c:v>1 K</c:v>
              </c:pt>
              <c:pt idx="19">
                <c:v>o. K</c:v>
              </c:pt>
              <c:pt idx="22">
                <c:v>über 64 Jahre</c:v>
              </c:pt>
              <c:pt idx="23">
                <c:v>50 bis 64 Jahre</c:v>
              </c:pt>
              <c:pt idx="24">
                <c:v>35 bis 49 Jahre</c:v>
              </c:pt>
              <c:pt idx="25">
                <c:v>bis 34 Jahre</c:v>
              </c:pt>
            </c:strLit>
          </c:cat>
          <c:val>
            <c:numRef>
              <c:f>'Ausgaben für Frischbrot'!$F$18:$F$40</c:f>
              <c:numCache>
                <c:formatCode>#\ ###\ ##0.00</c:formatCode>
                <c:ptCount val="23"/>
                <c:pt idx="0">
                  <c:v>26.764341195917972</c:v>
                </c:pt>
                <c:pt idx="1">
                  <c:v>24.118233758283505</c:v>
                </c:pt>
                <c:pt idx="4">
                  <c:v>25.69535937027424</c:v>
                </c:pt>
                <c:pt idx="5">
                  <c:v>27.19278865408841</c:v>
                </c:pt>
                <c:pt idx="8">
                  <c:v>24.963882221608749</c:v>
                </c:pt>
                <c:pt idx="9">
                  <c:v>31.919242351786789</c:v>
                </c:pt>
                <c:pt idx="10">
                  <c:v>29.760225289222653</c:v>
                </c:pt>
                <c:pt idx="13">
                  <c:v>25.679448514068255</c:v>
                </c:pt>
                <c:pt idx="14">
                  <c:v>24.011811938829247</c:v>
                </c:pt>
                <c:pt idx="15">
                  <c:v>28.831706103786718</c:v>
                </c:pt>
                <c:pt idx="16">
                  <c:v>33.254562636501092</c:v>
                </c:pt>
                <c:pt idx="19">
                  <c:v>15.09730901325908</c:v>
                </c:pt>
                <c:pt idx="20">
                  <c:v>23.406239151679127</c:v>
                </c:pt>
                <c:pt idx="21">
                  <c:v>28.371383655077864</c:v>
                </c:pt>
                <c:pt idx="22">
                  <c:v>32.970796761883939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D00-426F-8C2C-73DA06D6B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overlap val="-27"/>
        <c:axId val="734876584"/>
        <c:axId val="734880192"/>
      </c:barChart>
      <c:catAx>
        <c:axId val="7348765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34880192"/>
        <c:crosses val="autoZero"/>
        <c:auto val="1"/>
        <c:lblAlgn val="ctr"/>
        <c:lblOffset val="100"/>
        <c:noMultiLvlLbl val="0"/>
      </c:catAx>
      <c:valAx>
        <c:axId val="734880192"/>
        <c:scaling>
          <c:orientation val="minMax"/>
        </c:scaling>
        <c:delete val="1"/>
        <c:axPos val="b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.00" sourceLinked="1"/>
        <c:majorTickMark val="none"/>
        <c:minorTickMark val="none"/>
        <c:tickLblPos val="nextTo"/>
        <c:crossAx val="734876584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2786585763684999E-2"/>
          <c:y val="0.61111111111111116"/>
          <c:w val="0.95442682847263005"/>
          <c:h val="0.38888888888888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'Ausgaben für Frischbrot'!$D$16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F1A-44F3-9795-C13A8CA4FDDC}"/>
            </c:ext>
          </c:extLst>
        </c:ser>
        <c:ser>
          <c:idx val="1"/>
          <c:order val="1"/>
          <c:tx>
            <c:strRef>
              <c:f>'Ausgaben für Frischbrot'!$E$16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F1A-44F3-9795-C13A8CA4FDDC}"/>
            </c:ext>
          </c:extLst>
        </c:ser>
        <c:ser>
          <c:idx val="2"/>
          <c:order val="2"/>
          <c:tx>
            <c:strRef>
              <c:f>'Ausgaben für Frischbrot'!$F$16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6F1A-44F3-9795-C13A8CA4F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4875928"/>
        <c:axId val="734870352"/>
      </c:barChart>
      <c:catAx>
        <c:axId val="7348759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34870352"/>
        <c:crosses val="autoZero"/>
        <c:auto val="1"/>
        <c:lblAlgn val="ctr"/>
        <c:lblOffset val="100"/>
        <c:noMultiLvlLbl val="0"/>
      </c:catAx>
      <c:valAx>
        <c:axId val="734870352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General" sourceLinked="1"/>
        <c:majorTickMark val="none"/>
        <c:minorTickMark val="none"/>
        <c:tickLblPos val="nextTo"/>
        <c:crossAx val="73487592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637457439357648"/>
          <c:y val="0"/>
          <c:w val="0.61765015359627129"/>
          <c:h val="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file:///M:\Org\BLW_1140_MARKTB\030_Fachbereich\030.10%20Handb&#252;cher\Publikationen\CD-Vorlagen%20Publikationen\Logos\Bundeslogo\Bundeslogo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5</xdr:col>
      <xdr:colOff>556432</xdr:colOff>
      <xdr:row>4</xdr:row>
      <xdr:rowOff>127112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38100"/>
          <a:ext cx="5782482" cy="800212"/>
        </a:xfrm>
        <a:prstGeom prst="rect">
          <a:avLst/>
        </a:prstGeom>
      </xdr:spPr>
    </xdr:pic>
    <xdr:clientData/>
  </xdr:twoCellAnchor>
  <xdr:twoCellAnchor editAs="absolute">
    <xdr:from>
      <xdr:col>8</xdr:col>
      <xdr:colOff>469447</xdr:colOff>
      <xdr:row>6</xdr:row>
      <xdr:rowOff>127000</xdr:rowOff>
    </xdr:from>
    <xdr:to>
      <xdr:col>14</xdr:col>
      <xdr:colOff>171904</xdr:colOff>
      <xdr:row>9</xdr:row>
      <xdr:rowOff>612321</xdr:rowOff>
    </xdr:to>
    <xdr:grpSp>
      <xdr:nvGrpSpPr>
        <xdr:cNvPr id="5" name="Quellenangaben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8489497" y="1212850"/>
          <a:ext cx="5017407" cy="1028246"/>
          <a:chOff x="8312150" y="1193800"/>
          <a:chExt cx="4851400" cy="724931"/>
        </a:xfrm>
      </xdr:grpSpPr>
      <xdr:sp macro="" textlink="">
        <xdr:nvSpPr>
          <xdr:cNvPr id="3" name="Source1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8312150" y="1193800"/>
            <a:ext cx="4851400" cy="546813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Fonti: UFAG, Settore Analisi del mercato, NielsenIQ Switzerland, totale panel dei consumatori e del commercio al dettaglio </a:t>
            </a:r>
          </a:p>
          <a:p>
            <a:endParaRPr lang="de-CH" sz="1200" b="1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</a:endParaRPr>
          </a:p>
        </xdr:txBody>
      </xdr:sp>
      <xdr:sp macro="" textlink="">
        <xdr:nvSpPr>
          <xdr:cNvPr id="4" name="Publication1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8312150" y="1549399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Diritto di pubblicazione: elaborazione e pubblicazione autorizzate con citazione delle fonti.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142875</xdr:rowOff>
    </xdr:from>
    <xdr:to>
      <xdr:col>6</xdr:col>
      <xdr:colOff>539750</xdr:colOff>
      <xdr:row>9</xdr:row>
      <xdr:rowOff>625475</xdr:rowOff>
    </xdr:to>
    <xdr:sp macro="" textlink="">
      <xdr:nvSpPr>
        <xdr:cNvPr id="6" name="Haupttitel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1209675"/>
          <a:ext cx="6540500" cy="10160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i="0" u="none" strike="noStrike" kern="0" cap="none" spc="150" normalizeH="0" baseline="0">
              <a:solidFill>
                <a:srgbClr val="3F3F3F"/>
              </a:solidFill>
              <a:latin typeface="Inter" panose="020B0502030000000004" pitchFamily="34" charset="0"/>
              <a:ea typeface="Roboto" panose="02000000000000000000" pitchFamily="2" charset="0"/>
              <a:cs typeface="Arial" panose="020B0604020202020204" pitchFamily="34" charset="0"/>
            </a:rPr>
            <a:t>PANE E PRODOTTI DA FORNO NEL COMMERCIO AL DETTAGLIO SVIZZERO 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400" b="1" i="0" u="none" strike="noStrike" kern="0" cap="none" spc="150" normalizeH="0" baseline="0">
              <a:solidFill>
                <a:schemeClr val="accent1">
                  <a:lumMod val="100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Evoluzione della cifra d'affari e delle vendite </a:t>
          </a:r>
          <a:endParaRPr lang="de-CH" sz="1400" b="1" i="0" baseline="0">
            <a:solidFill>
              <a:schemeClr val="accent1">
                <a:lumMod val="100000"/>
              </a:schemeClr>
            </a:solidFill>
            <a:latin typeface="Roboto" panose="02000000000000000000" pitchFamily="2" charset="0"/>
          </a:endParaRPr>
        </a:p>
      </xdr:txBody>
    </xdr:sp>
    <xdr:clientData/>
  </xdr:twoCellAnchor>
  <xdr:twoCellAnchor>
    <xdr:from>
      <xdr:col>0</xdr:col>
      <xdr:colOff>90000</xdr:colOff>
      <xdr:row>6</xdr:row>
      <xdr:rowOff>142875</xdr:rowOff>
    </xdr:from>
    <xdr:to>
      <xdr:col>0</xdr:col>
      <xdr:colOff>745200</xdr:colOff>
      <xdr:row>6</xdr:row>
      <xdr:rowOff>142875</xdr:rowOff>
    </xdr:to>
    <xdr:cxnSp macro="">
      <xdr:nvCxnSpPr>
        <xdr:cNvPr id="7" name="maintitleline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90000" y="120967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527047</xdr:colOff>
      <xdr:row>28</xdr:row>
      <xdr:rowOff>78217</xdr:rowOff>
    </xdr:from>
    <xdr:to>
      <xdr:col>7</xdr:col>
      <xdr:colOff>223296</xdr:colOff>
      <xdr:row>62</xdr:row>
      <xdr:rowOff>179542</xdr:rowOff>
    </xdr:to>
    <xdr:grpSp>
      <xdr:nvGrpSpPr>
        <xdr:cNvPr id="9" name="Gruppieren 8">
          <a:extLst>
            <a:ext uri="{FF2B5EF4-FFF2-40B4-BE49-F238E27FC236}">
              <a16:creationId xmlns:a16="http://schemas.microsoft.com/office/drawing/2014/main" id="{0C0450A6-263A-B1D4-51FF-C103CD759286}"/>
            </a:ext>
          </a:extLst>
        </xdr:cNvPr>
        <xdr:cNvGrpSpPr/>
      </xdr:nvGrpSpPr>
      <xdr:grpSpPr>
        <a:xfrm>
          <a:off x="527047" y="5631292"/>
          <a:ext cx="6849524" cy="6264000"/>
          <a:chOff x="527047" y="5575503"/>
          <a:chExt cx="6372934" cy="7326288"/>
        </a:xfrm>
      </xdr:grpSpPr>
      <xdr:grpSp>
        <xdr:nvGrpSpPr>
          <xdr:cNvPr id="8" name="diagroup1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GrpSpPr/>
        </xdr:nvGrpSpPr>
        <xdr:grpSpPr>
          <a:xfrm>
            <a:off x="527047" y="5575503"/>
            <a:ext cx="6372934" cy="7326288"/>
            <a:chOff x="622297" y="5693425"/>
            <a:chExt cx="6139337" cy="6186972"/>
          </a:xfrm>
        </xdr:grpSpPr>
        <xdr:sp macro="" textlink="">
          <xdr:nvSpPr>
            <xdr:cNvPr id="33" name="graphtextu1">
              <a:extLs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SpPr txBox="1"/>
          </xdr:nvSpPr>
          <xdr:spPr>
            <a:xfrm>
              <a:off x="622297" y="5716666"/>
              <a:ext cx="6130800" cy="1049285"/>
            </a:xfrm>
            <a:prstGeom prst="rect">
              <a:avLst/>
            </a:prstGeom>
            <a:noFill/>
            <a:ln w="9525" cmpd="sng"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0" rIns="0" bIns="0" rtlCol="0" anchor="t">
              <a:noAutofit/>
            </a:bodyPr>
            <a:lstStyle/>
            <a:p>
              <a:pPr indent="0"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>
                      <a:lumMod val="100000"/>
                    </a:schemeClr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PANE E PRODOTTI DA FORNO NEL COMMERCIO AL DETTAGLIO SVIZZERO </a:t>
              </a:r>
            </a:p>
            <a:p>
              <a:pPr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de-CH" sz="1150" b="1" i="0" kern="0" cap="none" spc="0" baseline="0">
                  <a:solidFill>
                    <a:schemeClr val="accent1">
                      <a:lumMod val="100000"/>
                    </a:schemeClr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Evoluzione delle vendite</a:t>
              </a:r>
            </a:p>
            <a:p>
              <a:pPr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endParaRPr lang="de-CH" sz="600" b="1" i="0" strike="noStrike" kern="0" cap="none" spc="0" normalizeH="0" baseline="0">
                <a:solidFill>
                  <a:srgbClr val="F47769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de-CH" sz="1150" b="0" i="0" strike="noStrike" kern="0" cap="none" spc="0" normalizeH="0" baseline="0">
                  <a:solidFill>
                    <a:schemeClr val="tx1">
                      <a:lumMod val="100000"/>
                    </a:schemeClr>
                  </a:solidFill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in t</a:t>
              </a:r>
              <a:endPara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</xdr:txBody>
        </xdr:sp>
        <xdr:graphicFrame macro="">
          <xdr:nvGraphicFramePr>
            <xdr:cNvPr id="34" name="Prereport1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GraphicFramePr/>
          </xdr:nvGraphicFramePr>
          <xdr:xfrm>
            <a:off x="630834" y="5940073"/>
            <a:ext cx="6130800" cy="5333597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0" name="graphtextl1">
              <a:extLs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SpPr txBox="1"/>
          </xdr:nvSpPr>
          <xdr:spPr>
            <a:xfrm>
              <a:off x="622297" y="11450889"/>
              <a:ext cx="6130800" cy="429508"/>
            </a:xfrm>
            <a:prstGeom prst="rect">
              <a:avLst/>
            </a:prstGeom>
            <a:noFill/>
            <a:ln w="9525" cmpd="sng"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0" rIns="0" bIns="0" rtlCol="0" anchor="t">
              <a:spAutoFit/>
            </a:bodyPr>
            <a:lstStyle/>
            <a:p>
              <a:r>
                <a:rPr lang="de-CH" sz="1150" b="0" i="0">
                  <a:solidFill>
                    <a:schemeClr val="tx2">
                      <a:lumMod val="100000"/>
                    </a:schemeClr>
                  </a:solidFill>
                  <a:latin typeface="Roboto" panose="02000000000000000000" pitchFamily="2" charset="0"/>
                </a:rPr>
                <a:t>Fonti: UFAG, Settore Analisi del mercato, NielsenIQ Switzerland, totale panel dei consumatori e del commercio al dettaglio </a:t>
              </a:r>
            </a:p>
            <a:p>
              <a:r>
                <a:rPr lang="de-CH" sz="1150" b="0" i="0">
                  <a:solidFill>
                    <a:schemeClr val="tx2">
                      <a:lumMod val="100000"/>
                    </a:schemeClr>
                  </a:solidFill>
                  <a:latin typeface="Roboto" panose="02000000000000000000" pitchFamily="2" charset="0"/>
                </a:rPr>
                <a:t> </a:t>
              </a:r>
            </a:p>
          </xdr:txBody>
        </xdr:sp>
        <xdr:cxnSp macro="">
          <xdr:nvCxnSpPr>
            <xdr:cNvPr id="41" name="titleline1">
              <a:extLs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CxnSpPr/>
          </xdr:nvCxnSpPr>
          <xdr:spPr>
            <a:xfrm>
              <a:off x="622297" y="5693425"/>
              <a:ext cx="725796" cy="0"/>
            </a:xfrm>
            <a:prstGeom prst="straightConnector1">
              <a:avLst/>
            </a:prstGeom>
            <a:ln w="27686" cap="flat" cmpd="sng" algn="ctr">
              <a:solidFill>
                <a:srgbClr val="000000"/>
              </a:solidFill>
              <a:prstDash val="solid"/>
              <a:miter lim="800000"/>
              <a:headEnd type="none" w="med" len="med"/>
              <a:tailEnd type="non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44" name="Infobox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/>
        </xdr:nvSpPr>
        <xdr:spPr>
          <a:xfrm>
            <a:off x="4882035" y="6772766"/>
            <a:ext cx="971358" cy="547366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/>
          <a:lstStyle/>
          <a:p>
            <a:pPr indent="0" algn="ctr"/>
            <a:r>
              <a:rPr lang="de-CH" sz="90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∆24/23: -0,1 %</a:t>
            </a:r>
          </a:p>
          <a:p>
            <a:pPr indent="0" algn="ctr"/>
            <a:r>
              <a:rPr lang="de-CH" sz="90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∆24/21: +0,5 % </a:t>
            </a:r>
          </a:p>
        </xdr:txBody>
      </xdr:sp>
      <xdr:sp macro="" textlink="">
        <xdr:nvSpPr>
          <xdr:cNvPr id="39" name="Infobox3">
            <a:extLst>
              <a:ext uri="{FF2B5EF4-FFF2-40B4-BE49-F238E27FC236}">
                <a16:creationId xmlns:a16="http://schemas.microsoft.com/office/drawing/2014/main" id="{3A217935-DABA-45B8-AA48-C2495C537172}"/>
              </a:ext>
            </a:extLst>
          </xdr:cNvPr>
          <xdr:cNvSpPr/>
        </xdr:nvSpPr>
        <xdr:spPr>
          <a:xfrm>
            <a:off x="4002241" y="7578521"/>
            <a:ext cx="971358" cy="547366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/>
          <a:lstStyle/>
          <a:p>
            <a:pPr indent="0" algn="ctr"/>
            <a:r>
              <a:rPr lang="de-CH" sz="90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∆24/23: -0,1%</a:t>
            </a:r>
          </a:p>
          <a:p>
            <a:pPr indent="0" algn="ctr"/>
            <a:r>
              <a:rPr lang="de-CH" sz="90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∆24/21  -3,9 % </a:t>
            </a:r>
          </a:p>
        </xdr:txBody>
      </xdr:sp>
      <xdr:sp macro="" textlink="">
        <xdr:nvSpPr>
          <xdr:cNvPr id="42" name="Infobox3">
            <a:extLst>
              <a:ext uri="{FF2B5EF4-FFF2-40B4-BE49-F238E27FC236}">
                <a16:creationId xmlns:a16="http://schemas.microsoft.com/office/drawing/2014/main" id="{DB6FBC8D-4762-4B28-858C-29116A2D2D02}"/>
              </a:ext>
            </a:extLst>
          </xdr:cNvPr>
          <xdr:cNvSpPr/>
        </xdr:nvSpPr>
        <xdr:spPr>
          <a:xfrm>
            <a:off x="3182882" y="8322229"/>
            <a:ext cx="971358" cy="547366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/>
          <a:lstStyle/>
          <a:p>
            <a:pPr indent="0" algn="ctr"/>
            <a:r>
              <a:rPr lang="de-CH" sz="90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∆24/23: +3,8 %</a:t>
            </a:r>
          </a:p>
          <a:p>
            <a:pPr indent="0" algn="ctr"/>
            <a:r>
              <a:rPr lang="de-CH" sz="90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∆24/21: +1,4 % </a:t>
            </a:r>
          </a:p>
        </xdr:txBody>
      </xdr:sp>
      <xdr:sp macro="" textlink="">
        <xdr:nvSpPr>
          <xdr:cNvPr id="49" name="Infobox3">
            <a:extLst>
              <a:ext uri="{FF2B5EF4-FFF2-40B4-BE49-F238E27FC236}">
                <a16:creationId xmlns:a16="http://schemas.microsoft.com/office/drawing/2014/main" id="{96E0C7F1-709E-40D0-BDAB-448A520382E2}"/>
              </a:ext>
            </a:extLst>
          </xdr:cNvPr>
          <xdr:cNvSpPr/>
        </xdr:nvSpPr>
        <xdr:spPr>
          <a:xfrm>
            <a:off x="3751873" y="9143615"/>
            <a:ext cx="971358" cy="547366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/>
          <a:lstStyle/>
          <a:p>
            <a:pPr indent="0" algn="ctr"/>
            <a:r>
              <a:rPr lang="de-CH" sz="90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∆24/23: -0,3 %</a:t>
            </a:r>
          </a:p>
          <a:p>
            <a:pPr indent="0" algn="ctr"/>
            <a:r>
              <a:rPr lang="de-CH" sz="90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∆24/21:  -1,9 % </a:t>
            </a:r>
          </a:p>
        </xdr:txBody>
      </xdr:sp>
      <xdr:sp macro="" textlink="">
        <xdr:nvSpPr>
          <xdr:cNvPr id="50" name="Infobox3">
            <a:extLst>
              <a:ext uri="{FF2B5EF4-FFF2-40B4-BE49-F238E27FC236}">
                <a16:creationId xmlns:a16="http://schemas.microsoft.com/office/drawing/2014/main" id="{FCA5F10A-ED58-4F85-8857-C7A81D2B767C}"/>
              </a:ext>
            </a:extLst>
          </xdr:cNvPr>
          <xdr:cNvSpPr/>
        </xdr:nvSpPr>
        <xdr:spPr>
          <a:xfrm>
            <a:off x="3063433" y="9930120"/>
            <a:ext cx="971358" cy="547366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/>
          <a:lstStyle/>
          <a:p>
            <a:pPr indent="0" algn="ctr"/>
            <a:r>
              <a:rPr lang="de-CH" sz="90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∆24/23: -2,3 %</a:t>
            </a:r>
          </a:p>
          <a:p>
            <a:pPr indent="0" algn="ctr"/>
            <a:r>
              <a:rPr lang="de-CH" sz="90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 ∆24/21:  -12,3 %</a:t>
            </a:r>
          </a:p>
        </xdr:txBody>
      </xdr:sp>
      <xdr:sp macro="" textlink="">
        <xdr:nvSpPr>
          <xdr:cNvPr id="51" name="Infobox3">
            <a:extLst>
              <a:ext uri="{FF2B5EF4-FFF2-40B4-BE49-F238E27FC236}">
                <a16:creationId xmlns:a16="http://schemas.microsoft.com/office/drawing/2014/main" id="{03F75CE5-70C6-427E-A0D3-C54F2EA61F48}"/>
              </a:ext>
            </a:extLst>
          </xdr:cNvPr>
          <xdr:cNvSpPr/>
        </xdr:nvSpPr>
        <xdr:spPr>
          <a:xfrm>
            <a:off x="3284554" y="10721912"/>
            <a:ext cx="971358" cy="547366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/>
          <a:lstStyle/>
          <a:p>
            <a:pPr indent="0" algn="ctr"/>
            <a:r>
              <a:rPr lang="de-CH" sz="90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∆24/23: +3,0%</a:t>
            </a:r>
          </a:p>
          <a:p>
            <a:pPr indent="0" algn="ctr"/>
            <a:r>
              <a:rPr lang="de-CH" sz="90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∆24/21:  -5,3 % </a:t>
            </a:r>
          </a:p>
        </xdr:txBody>
      </xdr:sp>
      <xdr:sp macro="" textlink="">
        <xdr:nvSpPr>
          <xdr:cNvPr id="52" name="Infobox3">
            <a:extLst>
              <a:ext uri="{FF2B5EF4-FFF2-40B4-BE49-F238E27FC236}">
                <a16:creationId xmlns:a16="http://schemas.microsoft.com/office/drawing/2014/main" id="{13C94EB9-EA1A-4979-BD84-F3B931D376DD}"/>
              </a:ext>
            </a:extLst>
          </xdr:cNvPr>
          <xdr:cNvSpPr/>
        </xdr:nvSpPr>
        <xdr:spPr>
          <a:xfrm>
            <a:off x="2955541" y="11513302"/>
            <a:ext cx="971358" cy="547366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/>
          <a:lstStyle/>
          <a:p>
            <a:pPr indent="0" algn="ctr"/>
            <a:r>
              <a:rPr lang="de-CH" sz="90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∆24/23: +7,3 %</a:t>
            </a:r>
          </a:p>
          <a:p>
            <a:pPr indent="0" algn="ctr"/>
            <a:r>
              <a:rPr lang="de-CH" sz="90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∆24/21:  +22,2 %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3</xdr:col>
      <xdr:colOff>2197907</xdr:colOff>
      <xdr:row>4</xdr:row>
      <xdr:rowOff>85837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1815F85-DE1E-4F44-AAEA-E14FF21F9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0"/>
          <a:ext cx="5715807" cy="822437"/>
        </a:xfrm>
        <a:prstGeom prst="rect">
          <a:avLst/>
        </a:prstGeom>
      </xdr:spPr>
    </xdr:pic>
    <xdr:clientData/>
  </xdr:twoCellAnchor>
  <xdr:twoCellAnchor editAs="absolute">
    <xdr:from>
      <xdr:col>4</xdr:col>
      <xdr:colOff>2000250</xdr:colOff>
      <xdr:row>6</xdr:row>
      <xdr:rowOff>85726</xdr:rowOff>
    </xdr:from>
    <xdr:to>
      <xdr:col>7</xdr:col>
      <xdr:colOff>123825</xdr:colOff>
      <xdr:row>11</xdr:row>
      <xdr:rowOff>47625</xdr:rowOff>
    </xdr:to>
    <xdr:grpSp>
      <xdr:nvGrpSpPr>
        <xdr:cNvPr id="3" name="Quellenangaben1">
          <a:extLst>
            <a:ext uri="{FF2B5EF4-FFF2-40B4-BE49-F238E27FC236}">
              <a16:creationId xmlns:a16="http://schemas.microsoft.com/office/drawing/2014/main" id="{3873C838-5423-4427-A213-6E50931FB521}"/>
            </a:ext>
          </a:extLst>
        </xdr:cNvPr>
        <xdr:cNvGrpSpPr/>
      </xdr:nvGrpSpPr>
      <xdr:grpSpPr>
        <a:xfrm>
          <a:off x="8229600" y="1228726"/>
          <a:ext cx="4819650" cy="914399"/>
          <a:chOff x="8312150" y="1193800"/>
          <a:chExt cx="4851400" cy="851035"/>
        </a:xfrm>
      </xdr:grpSpPr>
      <xdr:sp macro="" textlink="">
        <xdr:nvSpPr>
          <xdr:cNvPr id="4" name="Source1">
            <a:extLst>
              <a:ext uri="{FF2B5EF4-FFF2-40B4-BE49-F238E27FC236}">
                <a16:creationId xmlns:a16="http://schemas.microsoft.com/office/drawing/2014/main" id="{96DD0128-2309-4263-AB80-1175D380D74F}"/>
              </a:ext>
            </a:extLst>
          </xdr:cNvPr>
          <xdr:cNvSpPr txBox="1"/>
        </xdr:nvSpPr>
        <xdr:spPr>
          <a:xfrm>
            <a:off x="8312150" y="1193800"/>
            <a:ext cx="4851400" cy="41665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txBody>
          <a:bodyPr vertOverflow="clip" horzOverflow="clip" vert="horz" lIns="0" tIns="0" rIns="0" bIns="0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Fonti: UFAG, Settore Analisi del mercato, NielsenIQ Switzerland, panel dei consumatori</a:t>
            </a:r>
          </a:p>
        </xdr:txBody>
      </xdr:sp>
      <xdr:sp macro="" textlink="">
        <xdr:nvSpPr>
          <xdr:cNvPr id="5" name="Publication1">
            <a:extLst>
              <a:ext uri="{FF2B5EF4-FFF2-40B4-BE49-F238E27FC236}">
                <a16:creationId xmlns:a16="http://schemas.microsoft.com/office/drawing/2014/main" id="{733B1190-3E3C-4037-8EF3-3B3552DDC79B}"/>
              </a:ext>
            </a:extLst>
          </xdr:cNvPr>
          <xdr:cNvSpPr txBox="1"/>
        </xdr:nvSpPr>
        <xdr:spPr>
          <a:xfrm>
            <a:off x="8312150" y="1549399"/>
            <a:ext cx="4851400" cy="49543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txBody>
          <a:bodyPr vertOverflow="clip" horzOverflow="clip" vert="horz" lIns="0" tIns="0" rIns="0" bIns="0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Diritto di pubblicazione: elaborazione e pubblicazione autorizzate con citazione delle fonti.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104775</xdr:rowOff>
    </xdr:from>
    <xdr:to>
      <xdr:col>4</xdr:col>
      <xdr:colOff>76200</xdr:colOff>
      <xdr:row>12</xdr:row>
      <xdr:rowOff>0</xdr:rowOff>
    </xdr:to>
    <xdr:sp macro="" textlink="">
      <xdr:nvSpPr>
        <xdr:cNvPr id="6" name="Haupttitel4">
          <a:extLst>
            <a:ext uri="{FF2B5EF4-FFF2-40B4-BE49-F238E27FC236}">
              <a16:creationId xmlns:a16="http://schemas.microsoft.com/office/drawing/2014/main" id="{570B4DF0-C2D0-4C79-89D7-9565F27001CF}"/>
            </a:ext>
          </a:extLst>
        </xdr:cNvPr>
        <xdr:cNvSpPr txBox="1"/>
      </xdr:nvSpPr>
      <xdr:spPr>
        <a:xfrm>
          <a:off x="0" y="1247775"/>
          <a:ext cx="6305550" cy="103822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txBody>
        <a:bodyPr vertOverflow="clip" horzOverflow="clip" vert="horz" lIns="90000" tIns="46800" rIns="90000" bIns="46800" rtlCol="0" anchor="t"/>
        <a:lstStyle/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600" b="1" i="0" u="none" strike="noStrike" kern="0" cap="none" spc="15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Inter" panose="020B0502030000000004" pitchFamily="34" charset="0"/>
              <a:ea typeface="Roboto" panose="02000000000000000000" pitchFamily="2" charset="0"/>
              <a:cs typeface="Arial" panose="020B0604020202020204" pitchFamily="34" charset="0"/>
            </a:rPr>
            <a:t>PANE FRESCO NEL COMMERCIO AL DETTAGLIO SVIZZERO</a:t>
          </a:r>
        </a:p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400" b="1" i="0" u="none" strike="noStrike" kern="0" cap="none" spc="150" normalizeH="0" baseline="0" noProof="0">
              <a:ln>
                <a:noFill/>
              </a:ln>
              <a:solidFill>
                <a:schemeClr val="accent2">
                  <a:lumMod val="75000"/>
                </a:schemeClr>
              </a:solidFill>
              <a:effectLst/>
              <a:uLnTx/>
              <a:uFillTx/>
              <a:latin typeface="Roboto" panose="02000000000000000000" pitchFamily="2" charset="0"/>
              <a:ea typeface="+mn-ea"/>
              <a:cs typeface="Arial" panose="020B0604020202020204" pitchFamily="34" charset="0"/>
            </a:rPr>
            <a:t>Evoluzione del prezzo medio mensile </a:t>
          </a:r>
          <a:endParaRPr kumimoji="0" lang="de-CH" sz="1400" b="1" i="0" u="none" strike="noStrike" kern="0" cap="none" spc="0" normalizeH="0" baseline="0" noProof="0">
            <a:ln>
              <a:noFill/>
            </a:ln>
            <a:solidFill>
              <a:schemeClr val="accent2">
                <a:lumMod val="75000"/>
              </a:schemeClr>
            </a:solidFill>
            <a:effectLst/>
            <a:uLnTx/>
            <a:uFillTx/>
            <a:latin typeface="Roboto" panose="02000000000000000000" pitchFamily="2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95250</xdr:colOff>
      <xdr:row>6</xdr:row>
      <xdr:rowOff>123825</xdr:rowOff>
    </xdr:from>
    <xdr:to>
      <xdr:col>0</xdr:col>
      <xdr:colOff>747652</xdr:colOff>
      <xdr:row>6</xdr:row>
      <xdr:rowOff>123825</xdr:rowOff>
    </xdr:to>
    <xdr:cxnSp macro="">
      <xdr:nvCxnSpPr>
        <xdr:cNvPr id="7" name="Gerader Verbinder 6">
          <a:extLst>
            <a:ext uri="{FF2B5EF4-FFF2-40B4-BE49-F238E27FC236}">
              <a16:creationId xmlns:a16="http://schemas.microsoft.com/office/drawing/2014/main" id="{ED94065A-8DAD-4D86-86D0-BEB1BECBA92F}"/>
            </a:ext>
          </a:extLst>
        </xdr:cNvPr>
        <xdr:cNvCxnSpPr/>
      </xdr:nvCxnSpPr>
      <xdr:spPr>
        <a:xfrm>
          <a:off x="95250" y="1228725"/>
          <a:ext cx="652402" cy="0"/>
        </a:xfrm>
        <a:prstGeom prst="line">
          <a:avLst/>
        </a:prstGeom>
        <a:noFill/>
        <a:ln w="3683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6</xdr:col>
      <xdr:colOff>139698</xdr:colOff>
      <xdr:row>14</xdr:row>
      <xdr:rowOff>1306</xdr:rowOff>
    </xdr:from>
    <xdr:to>
      <xdr:col>13</xdr:col>
      <xdr:colOff>327727</xdr:colOff>
      <xdr:row>44</xdr:row>
      <xdr:rowOff>13483</xdr:rowOff>
    </xdr:to>
    <xdr:grpSp>
      <xdr:nvGrpSpPr>
        <xdr:cNvPr id="14" name="Gruppieren 13">
          <a:extLst>
            <a:ext uri="{FF2B5EF4-FFF2-40B4-BE49-F238E27FC236}">
              <a16:creationId xmlns:a16="http://schemas.microsoft.com/office/drawing/2014/main" id="{84D35BCD-088B-D7B5-E3D6-44D908B5988B}"/>
            </a:ext>
          </a:extLst>
        </xdr:cNvPr>
        <xdr:cNvGrpSpPr/>
      </xdr:nvGrpSpPr>
      <xdr:grpSpPr>
        <a:xfrm>
          <a:off x="12198348" y="2515906"/>
          <a:ext cx="6255454" cy="5727177"/>
          <a:chOff x="12201523" y="2401606"/>
          <a:chExt cx="6255454" cy="5457300"/>
        </a:xfrm>
      </xdr:grpSpPr>
      <xdr:grpSp>
        <xdr:nvGrpSpPr>
          <xdr:cNvPr id="8" name="Gruppieren 7">
            <a:extLst>
              <a:ext uri="{FF2B5EF4-FFF2-40B4-BE49-F238E27FC236}">
                <a16:creationId xmlns:a16="http://schemas.microsoft.com/office/drawing/2014/main" id="{95EFCCEF-76F5-4DE0-A47E-AF6BE3DB726D}"/>
              </a:ext>
            </a:extLst>
          </xdr:cNvPr>
          <xdr:cNvGrpSpPr/>
        </xdr:nvGrpSpPr>
        <xdr:grpSpPr>
          <a:xfrm>
            <a:off x="12201523" y="2401606"/>
            <a:ext cx="6255454" cy="5457300"/>
            <a:chOff x="9103880" y="2291484"/>
            <a:chExt cx="6116666" cy="4797629"/>
          </a:xfrm>
        </xdr:grpSpPr>
        <xdr:graphicFrame macro="">
          <xdr:nvGraphicFramePr>
            <xdr:cNvPr id="9" name="Diagramm 8">
              <a:extLst>
                <a:ext uri="{FF2B5EF4-FFF2-40B4-BE49-F238E27FC236}">
                  <a16:creationId xmlns:a16="http://schemas.microsoft.com/office/drawing/2014/main" id="{C26E4259-03F6-4B2D-8F80-2BC2E737D4C2}"/>
                </a:ext>
              </a:extLst>
            </xdr:cNvPr>
            <xdr:cNvGraphicFramePr>
              <a:graphicFrameLocks/>
            </xdr:cNvGraphicFramePr>
          </xdr:nvGraphicFramePr>
          <xdr:xfrm>
            <a:off x="9110230" y="2310245"/>
            <a:ext cx="6002818" cy="4285775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10" name="Textfeld 1">
              <a:extLst>
                <a:ext uri="{FF2B5EF4-FFF2-40B4-BE49-F238E27FC236}">
                  <a16:creationId xmlns:a16="http://schemas.microsoft.com/office/drawing/2014/main" id="{8D749434-15E5-4946-AAFE-2F946EBA3A60}"/>
                </a:ext>
              </a:extLst>
            </xdr:cNvPr>
            <xdr:cNvSpPr txBox="1"/>
          </xdr:nvSpPr>
          <xdr:spPr>
            <a:xfrm>
              <a:off x="9103880" y="2338738"/>
              <a:ext cx="5587637" cy="733003"/>
            </a:xfrm>
            <a:prstGeom prst="rect">
              <a:avLst/>
            </a:prstGeom>
            <a:noFill/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TOTALE PANE FRESCO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chemeClr val="accent1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Evoluzione del valore di vendita mensile medio 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in CHF / kg</a:t>
              </a:r>
            </a:p>
          </xdr:txBody>
        </xdr:sp>
        <xdr:sp macro="" textlink="">
          <xdr:nvSpPr>
            <xdr:cNvPr id="11" name="Textfeld 2">
              <a:extLst>
                <a:ext uri="{FF2B5EF4-FFF2-40B4-BE49-F238E27FC236}">
                  <a16:creationId xmlns:a16="http://schemas.microsoft.com/office/drawing/2014/main" id="{6AB1B0A1-9F05-4CE5-90BB-854E9D17B1EE}"/>
                </a:ext>
              </a:extLst>
            </xdr:cNvPr>
            <xdr:cNvSpPr txBox="1"/>
          </xdr:nvSpPr>
          <xdr:spPr>
            <a:xfrm>
              <a:off x="9129280" y="6524858"/>
              <a:ext cx="6091266" cy="564255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t">
              <a:noAutofit/>
            </a:bodyPr>
            <a:lstStyle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kumimoji="0" lang="de-CH" sz="1150" b="0" i="0" u="none" strike="noStrike" kern="0" cap="none" spc="0" normalizeH="0" baseline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Fonti: UFAG, Settore Analisi del mercato, NielsenIQ Switzerland, totale panel dei consumatori e del commercio al dettaglio </a:t>
              </a:r>
            </a:p>
            <a:p>
              <a:pPr>
                <a:lnSpc>
                  <a:spcPct val="120000"/>
                </a:lnSpc>
              </a:pPr>
              <a:r>
                <a:rPr kumimoji="0" lang="de-CH" sz="1150" b="0" i="0" u="none" strike="noStrike" kern="0" cap="none" spc="0" normalizeH="0" baseline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*Dati disponibili solo fino a settembre 2025.</a:t>
              </a:r>
            </a:p>
            <a:p>
              <a:pPr>
                <a:lnSpc>
                  <a:spcPct val="120000"/>
                </a:lnSpc>
              </a:pPr>
              <a:endParaRPr kumimoji="0" lang="de-CH" sz="115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2" name="Gerader Verbinder 11">
              <a:extLst>
                <a:ext uri="{FF2B5EF4-FFF2-40B4-BE49-F238E27FC236}">
                  <a16:creationId xmlns:a16="http://schemas.microsoft.com/office/drawing/2014/main" id="{4D76B231-93B9-4CE9-8A4A-5CE56DE34AE3}"/>
                </a:ext>
              </a:extLst>
            </xdr:cNvPr>
            <xdr:cNvCxnSpPr/>
          </xdr:nvCxnSpPr>
          <xdr:spPr>
            <a:xfrm>
              <a:off x="9103994" y="2291484"/>
              <a:ext cx="498897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3" name="Infobox3">
            <a:extLst>
              <a:ext uri="{FF2B5EF4-FFF2-40B4-BE49-F238E27FC236}">
                <a16:creationId xmlns:a16="http://schemas.microsoft.com/office/drawing/2014/main" id="{45FA18D6-A4A6-492D-9952-340BD09EA04D}"/>
              </a:ext>
            </a:extLst>
          </xdr:cNvPr>
          <xdr:cNvSpPr/>
        </xdr:nvSpPr>
        <xdr:spPr>
          <a:xfrm>
            <a:off x="16338549" y="4657724"/>
            <a:ext cx="1720851" cy="1759789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/>
          <a:lstStyle/>
          <a:p>
            <a:pPr indent="0" algn="l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Valore di vendita annuale</a:t>
            </a:r>
            <a:r>
              <a:rPr lang="de-CH" sz="1150" b="1" i="0" u="none" strike="noStrike" baseline="0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medio</a:t>
            </a:r>
          </a:p>
          <a:p>
            <a:pPr indent="0" algn="l"/>
            <a:endParaRPr lang="de-CH" sz="1150" b="1" i="0" u="none" strike="noStrike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endParaRPr>
          </a:p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2025*: 8.48 CHF</a:t>
            </a:r>
          </a:p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2024:  8.40 CHF</a:t>
            </a:r>
          </a:p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2023:  8.35 CHF</a:t>
            </a:r>
          </a:p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2022:  7.90 CHF</a:t>
            </a:r>
          </a:p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2021:  7.66 CHF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0</xdr:rowOff>
    </xdr:from>
    <xdr:ext cx="5722158" cy="854187"/>
    <xdr:pic>
      <xdr:nvPicPr>
        <xdr:cNvPr id="2" name="Grafik 1">
          <a:extLst>
            <a:ext uri="{FF2B5EF4-FFF2-40B4-BE49-F238E27FC236}">
              <a16:creationId xmlns:a16="http://schemas.microsoft.com/office/drawing/2014/main" id="{5B0A1124-952F-4A8E-B8B1-60191520D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0"/>
          <a:ext cx="5722158" cy="854187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6</xdr:row>
      <xdr:rowOff>104775</xdr:rowOff>
    </xdr:from>
    <xdr:to>
      <xdr:col>4</xdr:col>
      <xdr:colOff>1658470</xdr:colOff>
      <xdr:row>12</xdr:row>
      <xdr:rowOff>0</xdr:rowOff>
    </xdr:to>
    <xdr:sp macro="" textlink="">
      <xdr:nvSpPr>
        <xdr:cNvPr id="6" name="Haupttitel4">
          <a:extLst>
            <a:ext uri="{FF2B5EF4-FFF2-40B4-BE49-F238E27FC236}">
              <a16:creationId xmlns:a16="http://schemas.microsoft.com/office/drawing/2014/main" id="{3550B3BF-4A9D-4B51-A3F8-30B5D3C830CA}"/>
            </a:ext>
          </a:extLst>
        </xdr:cNvPr>
        <xdr:cNvSpPr txBox="1"/>
      </xdr:nvSpPr>
      <xdr:spPr>
        <a:xfrm>
          <a:off x="0" y="1247775"/>
          <a:ext cx="7989794" cy="103822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txBody>
        <a:bodyPr vertOverflow="clip" horzOverflow="clip" vert="horz" lIns="90000" tIns="46800" rIns="90000" bIns="46800" rtlCol="0" anchor="t"/>
        <a:lstStyle/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600" b="1" i="0" u="none" strike="noStrike" kern="0" cap="none" spc="15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Inter" panose="020B0502030000000004" pitchFamily="34" charset="0"/>
              <a:ea typeface="Roboto" panose="02000000000000000000" pitchFamily="2" charset="0"/>
              <a:cs typeface="Arial" panose="020B0604020202020204" pitchFamily="34" charset="0"/>
            </a:rPr>
            <a:t>CONFRONTO DELL’ANDAMENTO DEI VALORI DI VENDITA</a:t>
          </a:r>
        </a:p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400" b="1" i="0" u="none" strike="noStrike" kern="0" cap="none" spc="150" normalizeH="0" baseline="0" noProof="0">
              <a:ln>
                <a:noFill/>
              </a:ln>
              <a:solidFill>
                <a:schemeClr val="accent2">
                  <a:lumMod val="75000"/>
                </a:schemeClr>
              </a:solidFill>
              <a:effectLst/>
              <a:uLnTx/>
              <a:uFillTx/>
              <a:latin typeface="Roboto" panose="02000000000000000000" pitchFamily="2" charset="0"/>
              <a:ea typeface="+mn-ea"/>
              <a:cs typeface="Arial" panose="020B0604020202020204" pitchFamily="34" charset="0"/>
            </a:rPr>
            <a:t>Andamento del pane fresco e di prodotti importanti </a:t>
          </a:r>
        </a:p>
      </xdr:txBody>
    </xdr:sp>
    <xdr:clientData/>
  </xdr:twoCellAnchor>
  <xdr:twoCellAnchor>
    <xdr:from>
      <xdr:col>0</xdr:col>
      <xdr:colOff>95250</xdr:colOff>
      <xdr:row>6</xdr:row>
      <xdr:rowOff>123825</xdr:rowOff>
    </xdr:from>
    <xdr:to>
      <xdr:col>0</xdr:col>
      <xdr:colOff>747652</xdr:colOff>
      <xdr:row>6</xdr:row>
      <xdr:rowOff>123825</xdr:rowOff>
    </xdr:to>
    <xdr:cxnSp macro="">
      <xdr:nvCxnSpPr>
        <xdr:cNvPr id="7" name="Gerader Verbinder 6">
          <a:extLst>
            <a:ext uri="{FF2B5EF4-FFF2-40B4-BE49-F238E27FC236}">
              <a16:creationId xmlns:a16="http://schemas.microsoft.com/office/drawing/2014/main" id="{FD500AF4-C904-487B-8E1F-02D41912BB9C}"/>
            </a:ext>
          </a:extLst>
        </xdr:cNvPr>
        <xdr:cNvCxnSpPr/>
      </xdr:nvCxnSpPr>
      <xdr:spPr>
        <a:xfrm>
          <a:off x="95250" y="1209675"/>
          <a:ext cx="652402" cy="0"/>
        </a:xfrm>
        <a:prstGeom prst="line">
          <a:avLst/>
        </a:prstGeom>
        <a:noFill/>
        <a:ln w="3683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6</xdr:col>
      <xdr:colOff>344460</xdr:colOff>
      <xdr:row>14</xdr:row>
      <xdr:rowOff>39472</xdr:rowOff>
    </xdr:from>
    <xdr:to>
      <xdr:col>13</xdr:col>
      <xdr:colOff>757035</xdr:colOff>
      <xdr:row>43</xdr:row>
      <xdr:rowOff>22972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id="{3C3AC9DB-5134-4E5F-AB54-523DD3712CF5}"/>
            </a:ext>
          </a:extLst>
        </xdr:cNvPr>
        <xdr:cNvGrpSpPr/>
      </xdr:nvGrpSpPr>
      <xdr:grpSpPr>
        <a:xfrm>
          <a:off x="12498360" y="2554072"/>
          <a:ext cx="6480000" cy="5508000"/>
          <a:chOff x="9103880" y="2291484"/>
          <a:chExt cx="6103465" cy="4239709"/>
        </a:xfrm>
      </xdr:grpSpPr>
      <xdr:graphicFrame macro="">
        <xdr:nvGraphicFramePr>
          <xdr:cNvPr id="9" name="Diagramm 8">
            <a:extLst>
              <a:ext uri="{FF2B5EF4-FFF2-40B4-BE49-F238E27FC236}">
                <a16:creationId xmlns:a16="http://schemas.microsoft.com/office/drawing/2014/main" id="{0130E935-EC9C-9D16-C785-75FBAEFD7989}"/>
              </a:ext>
            </a:extLst>
          </xdr:cNvPr>
          <xdr:cNvGraphicFramePr>
            <a:graphicFrameLocks/>
          </xdr:cNvGraphicFramePr>
        </xdr:nvGraphicFramePr>
        <xdr:xfrm>
          <a:off x="9125481" y="2442753"/>
          <a:ext cx="5967832" cy="379634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10" name="Textfeld 1">
            <a:extLst>
              <a:ext uri="{FF2B5EF4-FFF2-40B4-BE49-F238E27FC236}">
                <a16:creationId xmlns:a16="http://schemas.microsoft.com/office/drawing/2014/main" id="{FCBB07AA-C3DB-99A9-50EF-7068A01A2409}"/>
              </a:ext>
            </a:extLst>
          </xdr:cNvPr>
          <xdr:cNvSpPr txBox="1"/>
        </xdr:nvSpPr>
        <xdr:spPr>
          <a:xfrm>
            <a:off x="9103880" y="2338739"/>
            <a:ext cx="5587637" cy="705845"/>
          </a:xfrm>
          <a:prstGeom prst="rect">
            <a:avLst/>
          </a:prstGeom>
          <a:noFill/>
        </xdr:spPr>
        <xdr:txBody>
          <a:bodyPr vertOverflow="clip" horzOverflow="clip" wrap="square" lIns="0" tIns="0" rIns="0" bIns="0" rtlCol="0">
            <a:no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/>
                </a:solidFill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CONFRONTO DELL’ANDAMENTO DEI VALORI DI VENDITA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1" i="0" u="none" strike="noStrike" kern="0" cap="none" spc="0" normalizeH="0" baseline="0" noProof="0">
                <a:ln>
                  <a:noFill/>
                </a:ln>
                <a:solidFill>
                  <a:schemeClr val="accent1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Andamento del pane fresco e di prodotti importanti 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600" b="1" i="0" u="none" strike="noStrike" kern="0" cap="none" spc="0" normalizeH="0" baseline="0" noProof="0">
              <a:ln>
                <a:noFill/>
              </a:ln>
              <a:solidFill>
                <a:srgbClr val="F47769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600" b="1" i="0" u="none" strike="noStrike" kern="0" cap="none" spc="0" normalizeH="0" baseline="0" noProof="0">
              <a:ln>
                <a:noFill/>
              </a:ln>
              <a:solidFill>
                <a:srgbClr val="F47769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Indice (febbraio 2022 = 100)</a:t>
            </a:r>
          </a:p>
        </xdr:txBody>
      </xdr:sp>
      <xdr:sp macro="" textlink="">
        <xdr:nvSpPr>
          <xdr:cNvPr id="11" name="Textfeld 2">
            <a:extLst>
              <a:ext uri="{FF2B5EF4-FFF2-40B4-BE49-F238E27FC236}">
                <a16:creationId xmlns:a16="http://schemas.microsoft.com/office/drawing/2014/main" id="{D77FA3AE-ED29-2E03-2A99-59D7055181B0}"/>
              </a:ext>
            </a:extLst>
          </xdr:cNvPr>
          <xdr:cNvSpPr txBox="1"/>
        </xdr:nvSpPr>
        <xdr:spPr>
          <a:xfrm>
            <a:off x="9116079" y="5962795"/>
            <a:ext cx="6091266" cy="568398"/>
          </a:xfrm>
          <a:prstGeom prst="rect">
            <a:avLst/>
          </a:prstGeom>
          <a:solidFill>
            <a:schemeClr val="bg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lIns="0" tIns="0" rIns="0" bIns="0" rtlCol="0" anchor="t">
            <a:noAutofit/>
          </a:bodyPr>
          <a:lstStyle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20000"/>
              </a:lnSpc>
            </a:pPr>
            <a:r>
              <a:rPr kumimoji="0" lang="de-CH" sz="115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Fonte: UFAG, Settore Analisi del mercato; NielsenIQ Switzerland, Total Market Consumer/Retail Panel</a:t>
            </a:r>
          </a:p>
          <a:p>
            <a:pPr>
              <a:lnSpc>
                <a:spcPct val="120000"/>
              </a:lnSpc>
            </a:pPr>
            <a:r>
              <a:rPr kumimoji="0" lang="de-CH" sz="1150" b="0" i="0" u="none" strike="noStrike" kern="0" cap="none" spc="0" normalizeH="0" baseline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*Dati disponibili solo fino a settembre 2025.</a:t>
            </a:r>
          </a:p>
          <a:p>
            <a:pPr>
              <a:lnSpc>
                <a:spcPct val="120000"/>
              </a:lnSpc>
            </a:pPr>
            <a:endParaRPr kumimoji="0" lang="de-CH" sz="1150" b="0" i="0" u="none" strike="noStrike" kern="0" cap="none" spc="0" normalizeH="0" baseline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cxnSp macro="">
        <xdr:nvCxnSpPr>
          <xdr:cNvPr id="12" name="Gerader Verbinder 11">
            <a:extLst>
              <a:ext uri="{FF2B5EF4-FFF2-40B4-BE49-F238E27FC236}">
                <a16:creationId xmlns:a16="http://schemas.microsoft.com/office/drawing/2014/main" id="{5CE28ABF-552F-78E3-0FB3-F250114E40A6}"/>
              </a:ext>
            </a:extLst>
          </xdr:cNvPr>
          <xdr:cNvCxnSpPr/>
        </xdr:nvCxnSpPr>
        <xdr:spPr>
          <a:xfrm>
            <a:off x="9103994" y="2291484"/>
            <a:ext cx="498897" cy="0"/>
          </a:xfrm>
          <a:prstGeom prst="line">
            <a:avLst/>
          </a:prstGeom>
          <a:ln w="27686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absolute">
    <xdr:from>
      <xdr:col>4</xdr:col>
      <xdr:colOff>874059</xdr:colOff>
      <xdr:row>6</xdr:row>
      <xdr:rowOff>89647</xdr:rowOff>
    </xdr:from>
    <xdr:to>
      <xdr:col>5</xdr:col>
      <xdr:colOff>2500033</xdr:colOff>
      <xdr:row>11</xdr:row>
      <xdr:rowOff>51546</xdr:rowOff>
    </xdr:to>
    <xdr:grpSp>
      <xdr:nvGrpSpPr>
        <xdr:cNvPr id="13" name="Quellenangaben1">
          <a:extLst>
            <a:ext uri="{FF2B5EF4-FFF2-40B4-BE49-F238E27FC236}">
              <a16:creationId xmlns:a16="http://schemas.microsoft.com/office/drawing/2014/main" id="{E1811CE2-B60E-4607-8CA6-9D223029B2A9}"/>
            </a:ext>
          </a:extLst>
        </xdr:cNvPr>
        <xdr:cNvGrpSpPr/>
      </xdr:nvGrpSpPr>
      <xdr:grpSpPr>
        <a:xfrm>
          <a:off x="7198659" y="1232647"/>
          <a:ext cx="4816849" cy="914399"/>
          <a:chOff x="8312150" y="1193800"/>
          <a:chExt cx="4851400" cy="851035"/>
        </a:xfrm>
      </xdr:grpSpPr>
      <xdr:sp macro="" textlink="">
        <xdr:nvSpPr>
          <xdr:cNvPr id="14" name="Source1">
            <a:extLst>
              <a:ext uri="{FF2B5EF4-FFF2-40B4-BE49-F238E27FC236}">
                <a16:creationId xmlns:a16="http://schemas.microsoft.com/office/drawing/2014/main" id="{31A9281B-C397-9764-7176-3C2B2227CB34}"/>
              </a:ext>
            </a:extLst>
          </xdr:cNvPr>
          <xdr:cNvSpPr txBox="1"/>
        </xdr:nvSpPr>
        <xdr:spPr>
          <a:xfrm>
            <a:off x="8312150" y="1193800"/>
            <a:ext cx="4851400" cy="41665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txBody>
          <a:bodyPr vertOverflow="clip" horzOverflow="clip" vert="horz" lIns="0" tIns="0" rIns="0" bIns="0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Fonti: UFAG, Settore Analisi del mercato, NielsenIQ Switzerland, panel dei consumatori</a:t>
            </a:r>
          </a:p>
        </xdr:txBody>
      </xdr:sp>
      <xdr:sp macro="" textlink="">
        <xdr:nvSpPr>
          <xdr:cNvPr id="15" name="Publication1">
            <a:extLst>
              <a:ext uri="{FF2B5EF4-FFF2-40B4-BE49-F238E27FC236}">
                <a16:creationId xmlns:a16="http://schemas.microsoft.com/office/drawing/2014/main" id="{E2548D27-7F25-4F58-5704-58DE3363AEEC}"/>
              </a:ext>
            </a:extLst>
          </xdr:cNvPr>
          <xdr:cNvSpPr txBox="1"/>
        </xdr:nvSpPr>
        <xdr:spPr>
          <a:xfrm>
            <a:off x="8312150" y="1549399"/>
            <a:ext cx="4851400" cy="49543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txBody>
          <a:bodyPr vertOverflow="clip" horzOverflow="clip" vert="horz" lIns="0" tIns="0" rIns="0" bIns="0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Diritto di pubblicazione: elaborazione e pubblicazione autorizzate con citazione delle fonti.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5</xdr:col>
      <xdr:colOff>470707</xdr:colOff>
      <xdr:row>4</xdr:row>
      <xdr:rowOff>85837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46A84A2-B860-4429-8529-197BD866D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0"/>
          <a:ext cx="5715807" cy="822437"/>
        </a:xfrm>
        <a:prstGeom prst="rect">
          <a:avLst/>
        </a:prstGeom>
      </xdr:spPr>
    </xdr:pic>
    <xdr:clientData/>
  </xdr:twoCellAnchor>
  <xdr:twoCellAnchor editAs="absolute">
    <xdr:from>
      <xdr:col>8</xdr:col>
      <xdr:colOff>352425</xdr:colOff>
      <xdr:row>6</xdr:row>
      <xdr:rowOff>85725</xdr:rowOff>
    </xdr:from>
    <xdr:to>
      <xdr:col>13</xdr:col>
      <xdr:colOff>844550</xdr:colOff>
      <xdr:row>11</xdr:row>
      <xdr:rowOff>123824</xdr:rowOff>
    </xdr:to>
    <xdr:grpSp>
      <xdr:nvGrpSpPr>
        <xdr:cNvPr id="3" name="Quellenangaben1">
          <a:extLst>
            <a:ext uri="{FF2B5EF4-FFF2-40B4-BE49-F238E27FC236}">
              <a16:creationId xmlns:a16="http://schemas.microsoft.com/office/drawing/2014/main" id="{419B08EB-894F-4016-8556-E8DD5503DD65}"/>
            </a:ext>
          </a:extLst>
        </xdr:cNvPr>
        <xdr:cNvGrpSpPr/>
      </xdr:nvGrpSpPr>
      <xdr:grpSpPr>
        <a:xfrm>
          <a:off x="8239125" y="1228725"/>
          <a:ext cx="4826000" cy="990599"/>
          <a:chOff x="8312150" y="1193800"/>
          <a:chExt cx="4851400" cy="685134"/>
        </a:xfrm>
      </xdr:grpSpPr>
      <xdr:sp macro="" textlink="">
        <xdr:nvSpPr>
          <xdr:cNvPr id="4" name="Source1">
            <a:extLst>
              <a:ext uri="{FF2B5EF4-FFF2-40B4-BE49-F238E27FC236}">
                <a16:creationId xmlns:a16="http://schemas.microsoft.com/office/drawing/2014/main" id="{666523DA-B79E-46F1-BDC2-C18225E738F7}"/>
              </a:ext>
            </a:extLst>
          </xdr:cNvPr>
          <xdr:cNvSpPr txBox="1"/>
        </xdr:nvSpPr>
        <xdr:spPr>
          <a:xfrm>
            <a:off x="8312150" y="1193800"/>
            <a:ext cx="4851400" cy="46984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txBody>
          <a:bodyPr vertOverflow="clip" horzOverflow="clip" vert="horz" lIns="0" tIns="0" rIns="0" bIns="0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Fonti: UFAG, Settore Analisi del mercato, NielsenIQ Switzerland, panel dei consumatori</a:t>
            </a:r>
          </a:p>
        </xdr:txBody>
      </xdr:sp>
      <xdr:sp macro="" textlink="">
        <xdr:nvSpPr>
          <xdr:cNvPr id="5" name="Publication1">
            <a:extLst>
              <a:ext uri="{FF2B5EF4-FFF2-40B4-BE49-F238E27FC236}">
                <a16:creationId xmlns:a16="http://schemas.microsoft.com/office/drawing/2014/main" id="{95721613-4A7A-4D73-AEC4-F06191B1217D}"/>
              </a:ext>
            </a:extLst>
          </xdr:cNvPr>
          <xdr:cNvSpPr txBox="1"/>
        </xdr:nvSpPr>
        <xdr:spPr>
          <a:xfrm>
            <a:off x="8312150" y="1549399"/>
            <a:ext cx="4851400" cy="32953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txBody>
          <a:bodyPr vertOverflow="clip" horzOverflow="clip" vert="horz" lIns="0" tIns="0" rIns="0" bIns="0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Diritto di pubblicazione: elaborazione e pubblicazione autorizzate con citazione delle fonti.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104775</xdr:rowOff>
    </xdr:from>
    <xdr:to>
      <xdr:col>6</xdr:col>
      <xdr:colOff>330200</xdr:colOff>
      <xdr:row>12</xdr:row>
      <xdr:rowOff>0</xdr:rowOff>
    </xdr:to>
    <xdr:sp macro="" textlink="">
      <xdr:nvSpPr>
        <xdr:cNvPr id="6" name="Haupttitel4">
          <a:extLst>
            <a:ext uri="{FF2B5EF4-FFF2-40B4-BE49-F238E27FC236}">
              <a16:creationId xmlns:a16="http://schemas.microsoft.com/office/drawing/2014/main" id="{1EC82C20-9D6A-49A2-8985-6A9809B015CD}"/>
            </a:ext>
          </a:extLst>
        </xdr:cNvPr>
        <xdr:cNvSpPr txBox="1"/>
      </xdr:nvSpPr>
      <xdr:spPr>
        <a:xfrm>
          <a:off x="0" y="1209675"/>
          <a:ext cx="9226550" cy="100012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txBody>
        <a:bodyPr vertOverflow="clip" horzOverflow="clip" vert="horz" lIns="90000" tIns="46800" rIns="90000" bIns="46800" rtlCol="0" anchor="t"/>
        <a:lstStyle/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600" b="1" i="0" u="none" strike="noStrike" kern="0" cap="none" spc="150" normalizeH="0" baseline="0" noProof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Inter" panose="020B0502030000000004" pitchFamily="34" charset="0"/>
              <a:ea typeface="Roboto" panose="02000000000000000000" pitchFamily="2" charset="0"/>
              <a:cs typeface="Arial" panose="020B0604020202020204" pitchFamily="34" charset="0"/>
            </a:rPr>
            <a:t>PANE FRESCO NEL COMMERCIO AL DETTAGLIO SVIZZERO</a:t>
          </a:r>
        </a:p>
        <a:p>
          <a:pPr marL="0" marR="0" lvl="0" indent="0" defTabSz="91440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400" b="1" i="0" u="none" strike="noStrike" kern="0" cap="none" spc="150" normalizeH="0" baseline="0" noProof="0">
              <a:ln>
                <a:noFill/>
              </a:ln>
              <a:solidFill>
                <a:schemeClr val="accent2">
                  <a:lumMod val="75000"/>
                </a:schemeClr>
              </a:solidFill>
              <a:effectLst/>
              <a:uLnTx/>
              <a:uFillTx/>
              <a:latin typeface="Roboto" panose="02000000000000000000" pitchFamily="2" charset="0"/>
              <a:ea typeface="+mn-ea"/>
              <a:cs typeface="Arial" panose="020B0604020202020204" pitchFamily="34" charset="0"/>
            </a:rPr>
            <a:t>Evoluzione delle vendite di una settimana media di un mese</a:t>
          </a:r>
          <a:endParaRPr kumimoji="0" lang="de-CH" sz="1400" b="1" i="0" u="none" strike="noStrike" kern="0" cap="none" spc="0" normalizeH="0" baseline="0" noProof="0">
            <a:ln>
              <a:noFill/>
            </a:ln>
            <a:solidFill>
              <a:schemeClr val="accent2">
                <a:lumMod val="75000"/>
              </a:schemeClr>
            </a:solidFill>
            <a:effectLst/>
            <a:uLnTx/>
            <a:uFillTx/>
            <a:latin typeface="Roboto" panose="02000000000000000000" pitchFamily="2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95250</xdr:colOff>
      <xdr:row>6</xdr:row>
      <xdr:rowOff>123825</xdr:rowOff>
    </xdr:from>
    <xdr:to>
      <xdr:col>0</xdr:col>
      <xdr:colOff>747652</xdr:colOff>
      <xdr:row>6</xdr:row>
      <xdr:rowOff>123825</xdr:rowOff>
    </xdr:to>
    <xdr:cxnSp macro="">
      <xdr:nvCxnSpPr>
        <xdr:cNvPr id="7" name="Gerader Verbinder 6">
          <a:extLst>
            <a:ext uri="{FF2B5EF4-FFF2-40B4-BE49-F238E27FC236}">
              <a16:creationId xmlns:a16="http://schemas.microsoft.com/office/drawing/2014/main" id="{921D1E44-04A8-4C96-B278-377AE8FF6DCD}"/>
            </a:ext>
          </a:extLst>
        </xdr:cNvPr>
        <xdr:cNvCxnSpPr/>
      </xdr:nvCxnSpPr>
      <xdr:spPr>
        <a:xfrm>
          <a:off x="95250" y="1228725"/>
          <a:ext cx="652402" cy="0"/>
        </a:xfrm>
        <a:prstGeom prst="line">
          <a:avLst/>
        </a:prstGeom>
        <a:noFill/>
        <a:ln w="3683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10</xdr:col>
      <xdr:colOff>146049</xdr:colOff>
      <xdr:row>12</xdr:row>
      <xdr:rowOff>50799</xdr:rowOff>
    </xdr:from>
    <xdr:to>
      <xdr:col>17</xdr:col>
      <xdr:colOff>312924</xdr:colOff>
      <xdr:row>39</xdr:row>
      <xdr:rowOff>27699</xdr:rowOff>
    </xdr:to>
    <xdr:grpSp>
      <xdr:nvGrpSpPr>
        <xdr:cNvPr id="13" name="Gruppieren 12">
          <a:extLst>
            <a:ext uri="{FF2B5EF4-FFF2-40B4-BE49-F238E27FC236}">
              <a16:creationId xmlns:a16="http://schemas.microsoft.com/office/drawing/2014/main" id="{9FD0840C-9742-2D79-8D5F-BF4D3484E311}"/>
            </a:ext>
          </a:extLst>
        </xdr:cNvPr>
        <xdr:cNvGrpSpPr/>
      </xdr:nvGrpSpPr>
      <xdr:grpSpPr>
        <a:xfrm>
          <a:off x="9766299" y="2336799"/>
          <a:ext cx="6120000" cy="4968000"/>
          <a:chOff x="9969499" y="2143125"/>
          <a:chExt cx="6256575" cy="4886323"/>
        </a:xfrm>
      </xdr:grpSpPr>
      <xdr:grpSp>
        <xdr:nvGrpSpPr>
          <xdr:cNvPr id="8" name="Gruppieren 7">
            <a:extLst>
              <a:ext uri="{FF2B5EF4-FFF2-40B4-BE49-F238E27FC236}">
                <a16:creationId xmlns:a16="http://schemas.microsoft.com/office/drawing/2014/main" id="{F861F242-461C-4F49-AD3F-212E7AE8B727}"/>
              </a:ext>
            </a:extLst>
          </xdr:cNvPr>
          <xdr:cNvGrpSpPr/>
        </xdr:nvGrpSpPr>
        <xdr:grpSpPr>
          <a:xfrm>
            <a:off x="9969499" y="2143125"/>
            <a:ext cx="6256575" cy="4886323"/>
            <a:chOff x="9103880" y="2291484"/>
            <a:chExt cx="6135347" cy="4476148"/>
          </a:xfrm>
        </xdr:grpSpPr>
        <xdr:graphicFrame macro="">
          <xdr:nvGraphicFramePr>
            <xdr:cNvPr id="9" name="Diagramm 8">
              <a:extLst>
                <a:ext uri="{FF2B5EF4-FFF2-40B4-BE49-F238E27FC236}">
                  <a16:creationId xmlns:a16="http://schemas.microsoft.com/office/drawing/2014/main" id="{5717967A-EE08-4AB0-80BA-3194DEA45357}"/>
                </a:ext>
              </a:extLst>
            </xdr:cNvPr>
            <xdr:cNvGraphicFramePr>
              <a:graphicFrameLocks/>
            </xdr:cNvGraphicFramePr>
          </xdr:nvGraphicFramePr>
          <xdr:xfrm>
            <a:off x="9110230" y="2310245"/>
            <a:ext cx="6002818" cy="4285775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10" name="Textfeld 1">
              <a:extLst>
                <a:ext uri="{FF2B5EF4-FFF2-40B4-BE49-F238E27FC236}">
                  <a16:creationId xmlns:a16="http://schemas.microsoft.com/office/drawing/2014/main" id="{07919ED7-94DE-462D-A6BE-34C0B425A2C5}"/>
                </a:ext>
              </a:extLst>
            </xdr:cNvPr>
            <xdr:cNvSpPr txBox="1"/>
          </xdr:nvSpPr>
          <xdr:spPr>
            <a:xfrm>
              <a:off x="9103880" y="2338737"/>
              <a:ext cx="5587637" cy="768037"/>
            </a:xfrm>
            <a:prstGeom prst="rect">
              <a:avLst/>
            </a:prstGeom>
            <a:noFill/>
          </xdr:spPr>
          <xdr:txBody>
            <a:bodyPr vertOverflow="clip" horzOverflow="clip"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spc="150" baseline="0">
                  <a:solidFill>
                    <a:schemeClr val="tx1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TOTALE PANE FRESCO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chemeClr val="accent1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Evoluzione delle vendite di una settimana media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in t</a:t>
              </a:r>
            </a:p>
          </xdr:txBody>
        </xdr:sp>
        <xdr:sp macro="" textlink="">
          <xdr:nvSpPr>
            <xdr:cNvPr id="11" name="Textfeld 2">
              <a:extLst>
                <a:ext uri="{FF2B5EF4-FFF2-40B4-BE49-F238E27FC236}">
                  <a16:creationId xmlns:a16="http://schemas.microsoft.com/office/drawing/2014/main" id="{A5DBAF48-1E98-4211-A857-04416C40F7D1}"/>
                </a:ext>
              </a:extLst>
            </xdr:cNvPr>
            <xdr:cNvSpPr txBox="1"/>
          </xdr:nvSpPr>
          <xdr:spPr>
            <a:xfrm>
              <a:off x="9147961" y="6202017"/>
              <a:ext cx="6091266" cy="565615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t">
              <a:noAutofit/>
            </a:bodyPr>
            <a:lstStyle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kumimoji="0" lang="de-CH" sz="1150" b="0" i="0" u="none" strike="noStrike" kern="0" cap="none" spc="0" normalizeH="0" baseline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Fonti: UFAG, Settore Analisi del mercato, NielsenIQ Switzerland, totale panel dei consumatori e del commercio al dettaglio </a:t>
              </a:r>
            </a:p>
            <a:p>
              <a:pPr>
                <a:lnSpc>
                  <a:spcPct val="120000"/>
                </a:lnSpc>
              </a:pPr>
              <a:r>
                <a:rPr kumimoji="0" lang="de-CH" sz="1150" b="0" i="0" u="none" strike="noStrike" kern="0" cap="none" spc="0" normalizeH="0" baseline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*Dati disponibili solo fino a settembre 2025.</a:t>
              </a:r>
            </a:p>
          </xdr:txBody>
        </xdr:sp>
        <xdr:cxnSp macro="">
          <xdr:nvCxnSpPr>
            <xdr:cNvPr id="12" name="Gerader Verbinder 11">
              <a:extLst>
                <a:ext uri="{FF2B5EF4-FFF2-40B4-BE49-F238E27FC236}">
                  <a16:creationId xmlns:a16="http://schemas.microsoft.com/office/drawing/2014/main" id="{849DEA0B-476D-45D5-9943-DD070B01E0B0}"/>
                </a:ext>
              </a:extLst>
            </xdr:cNvPr>
            <xdr:cNvCxnSpPr/>
          </xdr:nvCxnSpPr>
          <xdr:spPr>
            <a:xfrm>
              <a:off x="9103994" y="2291484"/>
              <a:ext cx="498897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4" name="Abgerundetes Rechteck 17">
            <a:extLst>
              <a:ext uri="{FF2B5EF4-FFF2-40B4-BE49-F238E27FC236}">
                <a16:creationId xmlns:a16="http://schemas.microsoft.com/office/drawing/2014/main" id="{CECC9EFB-8336-4AC5-A829-CE794F0D6838}"/>
              </a:ext>
            </a:extLst>
          </xdr:cNvPr>
          <xdr:cNvSpPr/>
        </xdr:nvSpPr>
        <xdr:spPr>
          <a:xfrm>
            <a:off x="13550350" y="2996852"/>
            <a:ext cx="2177244" cy="858031"/>
          </a:xfrm>
          <a:prstGeom prst="roundRect">
            <a:avLst>
              <a:gd name="adj" fmla="val 14903"/>
            </a:avLst>
          </a:prstGeom>
          <a:noFill/>
          <a:ln w="158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08000" tIns="108000" rIns="108000" bIns="72000" rtlCol="0" anchor="t">
            <a:noAutofit/>
          </a:bodyPr>
          <a:lstStyle/>
          <a:p>
            <a:pPr algn="l"/>
            <a:r>
              <a:rPr lang="de-CH" sz="950" b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Sono indicati i valori di una settimana media del rispettivo mese per rendere confrontabili i valori mensili. </a:t>
            </a:r>
          </a:p>
        </xdr:txBody>
      </xdr:sp>
      <xdr:sp macro="" textlink="">
        <xdr:nvSpPr>
          <xdr:cNvPr id="25" name="Abgerundetes Rechteck 19">
            <a:extLst>
              <a:ext uri="{FF2B5EF4-FFF2-40B4-BE49-F238E27FC236}">
                <a16:creationId xmlns:a16="http://schemas.microsoft.com/office/drawing/2014/main" id="{EE4B7986-2330-4F80-896C-92DE5CE69A4C}"/>
              </a:ext>
            </a:extLst>
          </xdr:cNvPr>
          <xdr:cNvSpPr/>
        </xdr:nvSpPr>
        <xdr:spPr>
          <a:xfrm>
            <a:off x="13700032" y="2897048"/>
            <a:ext cx="1440000" cy="189363"/>
          </a:xfrm>
          <a:prstGeom prst="roundRect">
            <a:avLst>
              <a:gd name="adj" fmla="val 50000"/>
            </a:avLst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lIns="72000" tIns="0" rIns="72000" bIns="0" rtlCol="0" anchor="ctr" anchorCtr="1">
            <a:noAutofit/>
          </a:bodyPr>
          <a:lstStyle/>
          <a:p>
            <a:r>
              <a:rPr lang="de-CH" sz="11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NOTA</a:t>
            </a:r>
            <a:endParaRPr lang="de-CH" sz="1000">
              <a:effectLst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5</xdr:col>
      <xdr:colOff>600882</xdr:colOff>
      <xdr:row>4</xdr:row>
      <xdr:rowOff>127112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38100"/>
          <a:ext cx="5782482" cy="800212"/>
        </a:xfrm>
        <a:prstGeom prst="rect">
          <a:avLst/>
        </a:prstGeom>
      </xdr:spPr>
    </xdr:pic>
    <xdr:clientData/>
  </xdr:twoCellAnchor>
  <xdr:twoCellAnchor editAs="absolute">
    <xdr:from>
      <xdr:col>8</xdr:col>
      <xdr:colOff>569259</xdr:colOff>
      <xdr:row>6</xdr:row>
      <xdr:rowOff>127000</xdr:rowOff>
    </xdr:from>
    <xdr:to>
      <xdr:col>13</xdr:col>
      <xdr:colOff>512109</xdr:colOff>
      <xdr:row>9</xdr:row>
      <xdr:rowOff>298419</xdr:rowOff>
    </xdr:to>
    <xdr:grpSp>
      <xdr:nvGrpSpPr>
        <xdr:cNvPr id="5" name="Quellenangaben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8408334" y="1212850"/>
          <a:ext cx="4867275" cy="714344"/>
          <a:chOff x="8312150" y="1193800"/>
          <a:chExt cx="4851400" cy="705080"/>
        </a:xfrm>
      </xdr:grpSpPr>
      <xdr:sp macro="" textlink="">
        <xdr:nvSpPr>
          <xdr:cNvPr id="3" name="Source1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/>
        </xdr:nvSpPr>
        <xdr:spPr>
          <a:xfrm>
            <a:off x="8312150" y="1193800"/>
            <a:ext cx="4851400" cy="524219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Fonti: UFAG, Settore Analisi del mercato, NielsenIQ Switzerland, totale panel dei consumatori e del commercio al dettaglio </a:t>
            </a:r>
          </a:p>
          <a:p>
            <a:endParaRPr lang="de-CH" sz="1200" b="1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</a:endParaRPr>
          </a:p>
        </xdr:txBody>
      </xdr:sp>
      <xdr:sp macro="" textlink="">
        <xdr:nvSpPr>
          <xdr:cNvPr id="4" name="Publication1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/>
        </xdr:nvSpPr>
        <xdr:spPr>
          <a:xfrm>
            <a:off x="8312150" y="1549401"/>
            <a:ext cx="4851400" cy="349479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Diritto di pubblicazione: elaborazione e pubblicazione autorizzate con citazione delle fonti.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142875</xdr:rowOff>
    </xdr:from>
    <xdr:to>
      <xdr:col>6</xdr:col>
      <xdr:colOff>539750</xdr:colOff>
      <xdr:row>9</xdr:row>
      <xdr:rowOff>625475</xdr:rowOff>
    </xdr:to>
    <xdr:sp macro="" textlink="">
      <xdr:nvSpPr>
        <xdr:cNvPr id="6" name="Haupttitel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1209675"/>
          <a:ext cx="6540500" cy="10160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eaLnBrk="1" fontAlgn="auto" latinLnBrk="0" hangingPunct="1"/>
          <a:r>
            <a:rPr lang="de-CH" sz="1600" b="1" i="0" baseline="0">
              <a:solidFill>
                <a:schemeClr val="dk1"/>
              </a:solidFill>
              <a:effectLst/>
              <a:latin typeface="Inter" panose="020B0502030000000004" pitchFamily="34" charset="0"/>
              <a:ea typeface="Inter" panose="020B0502030000000004" pitchFamily="34" charset="0"/>
              <a:cs typeface="+mn-cs"/>
            </a:rPr>
            <a:t>PANE E PRODOTTI DA FORNO NEL COMMERCIO AL DETTAGLIO SVIZZERO</a:t>
          </a:r>
          <a:endParaRPr lang="it-CH" sz="1600">
            <a:effectLst/>
            <a:latin typeface="Inter" panose="020B0502030000000004" pitchFamily="34" charset="0"/>
            <a:ea typeface="Inter" panose="020B0502030000000004" pitchFamily="34" charset="0"/>
          </a:endParaRP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400" b="1" i="0" u="none" strike="noStrike" kern="0" cap="none" spc="150" normalizeH="0" baseline="0">
              <a:solidFill>
                <a:schemeClr val="accent1">
                  <a:lumMod val="100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Categoria pane fresco 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endParaRPr lang="de-CH" sz="1400" b="1" i="0" baseline="0">
            <a:solidFill>
              <a:schemeClr val="accent1">
                <a:lumMod val="100000"/>
              </a:schemeClr>
            </a:solidFill>
            <a:latin typeface="Roboto" panose="02000000000000000000" pitchFamily="2" charset="0"/>
          </a:endParaRPr>
        </a:p>
      </xdr:txBody>
    </xdr:sp>
    <xdr:clientData/>
  </xdr:twoCellAnchor>
  <xdr:twoCellAnchor>
    <xdr:from>
      <xdr:col>0</xdr:col>
      <xdr:colOff>90000</xdr:colOff>
      <xdr:row>6</xdr:row>
      <xdr:rowOff>142875</xdr:rowOff>
    </xdr:from>
    <xdr:to>
      <xdr:col>0</xdr:col>
      <xdr:colOff>745200</xdr:colOff>
      <xdr:row>6</xdr:row>
      <xdr:rowOff>142875</xdr:rowOff>
    </xdr:to>
    <xdr:cxnSp macro="">
      <xdr:nvCxnSpPr>
        <xdr:cNvPr id="7" name="maintitleline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90000" y="120967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2</xdr:col>
      <xdr:colOff>499282</xdr:colOff>
      <xdr:row>4</xdr:row>
      <xdr:rowOff>127112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38100"/>
          <a:ext cx="5776132" cy="812912"/>
        </a:xfrm>
        <a:prstGeom prst="rect">
          <a:avLst/>
        </a:prstGeom>
      </xdr:spPr>
    </xdr:pic>
    <xdr:clientData/>
  </xdr:twoCellAnchor>
  <xdr:twoCellAnchor editAs="absolute">
    <xdr:from>
      <xdr:col>5</xdr:col>
      <xdr:colOff>552450</xdr:colOff>
      <xdr:row>6</xdr:row>
      <xdr:rowOff>127000</xdr:rowOff>
    </xdr:from>
    <xdr:to>
      <xdr:col>11</xdr:col>
      <xdr:colOff>527050</xdr:colOff>
      <xdr:row>9</xdr:row>
      <xdr:rowOff>318532</xdr:rowOff>
    </xdr:to>
    <xdr:grpSp>
      <xdr:nvGrpSpPr>
        <xdr:cNvPr id="3" name="Quellenangaben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pSpPr/>
      </xdr:nvGrpSpPr>
      <xdr:grpSpPr>
        <a:xfrm>
          <a:off x="8382000" y="1212850"/>
          <a:ext cx="5003800" cy="734457"/>
          <a:chOff x="8312150" y="1193800"/>
          <a:chExt cx="4851400" cy="724932"/>
        </a:xfrm>
      </xdr:grpSpPr>
      <xdr:sp macro="" textlink="">
        <xdr:nvSpPr>
          <xdr:cNvPr id="4" name="Source1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 txBox="1"/>
        </xdr:nvSpPr>
        <xdr:spPr>
          <a:xfrm>
            <a:off x="8312150" y="1193800"/>
            <a:ext cx="4851400" cy="36454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Quellen: BLW Fachbereich Marktanalysen, NielsenIQ Switzerland, Consumer Panel</a:t>
            </a:r>
          </a:p>
        </xdr:txBody>
      </xdr:sp>
      <xdr:sp macro="" textlink="">
        <xdr:nvSpPr>
          <xdr:cNvPr id="5" name="Publication1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 txBox="1"/>
        </xdr:nvSpPr>
        <xdr:spPr>
          <a:xfrm>
            <a:off x="8312150" y="154940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Publikationsrecht: Weiterverarbeitung und Publikation unter Quellenangabe gestattet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142875</xdr:rowOff>
    </xdr:from>
    <xdr:to>
      <xdr:col>6</xdr:col>
      <xdr:colOff>539750</xdr:colOff>
      <xdr:row>9</xdr:row>
      <xdr:rowOff>625475</xdr:rowOff>
    </xdr:to>
    <xdr:sp macro="" textlink="">
      <xdr:nvSpPr>
        <xdr:cNvPr id="6" name="Haupttitel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0" y="1228725"/>
          <a:ext cx="9207500" cy="102552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i="0" u="none" strike="noStrike" kern="0" cap="none" spc="150" normalizeH="0" baseline="0">
              <a:solidFill>
                <a:srgbClr val="3F3F3F"/>
              </a:solidFill>
              <a:latin typeface="Inter" panose="020B0502030000000004" pitchFamily="34" charset="0"/>
              <a:ea typeface="Roboto" panose="02000000000000000000" pitchFamily="2" charset="0"/>
              <a:cs typeface="Arial" panose="020B0604020202020204" pitchFamily="34" charset="0"/>
            </a:rPr>
            <a:t>FRISCHBROT IM SCHWEIZER DETAILHANDEL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400" b="1" i="0" u="none" strike="noStrike" kern="0" cap="none" spc="150" normalizeH="0" baseline="0">
              <a:solidFill>
                <a:schemeClr val="accent1">
                  <a:lumMod val="100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Einkaufsgewohnheiten der Haushalte nach soziodemografischen Merkmalen</a:t>
          </a:r>
          <a:endParaRPr lang="de-CH" sz="1400" b="1" i="0" baseline="0">
            <a:solidFill>
              <a:schemeClr val="accent1">
                <a:lumMod val="100000"/>
              </a:schemeClr>
            </a:solidFill>
            <a:latin typeface="Roboto" panose="02000000000000000000" pitchFamily="2" charset="0"/>
          </a:endParaRPr>
        </a:p>
      </xdr:txBody>
    </xdr:sp>
    <xdr:clientData/>
  </xdr:twoCellAnchor>
  <xdr:twoCellAnchor>
    <xdr:from>
      <xdr:col>0</xdr:col>
      <xdr:colOff>90000</xdr:colOff>
      <xdr:row>6</xdr:row>
      <xdr:rowOff>142875</xdr:rowOff>
    </xdr:from>
    <xdr:to>
      <xdr:col>0</xdr:col>
      <xdr:colOff>745200</xdr:colOff>
      <xdr:row>6</xdr:row>
      <xdr:rowOff>142875</xdr:rowOff>
    </xdr:to>
    <xdr:cxnSp macro="">
      <xdr:nvCxnSpPr>
        <xdr:cNvPr id="7" name="maintitleline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>
          <a:off x="90000" y="122872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0</xdr:col>
      <xdr:colOff>1620838</xdr:colOff>
      <xdr:row>44</xdr:row>
      <xdr:rowOff>63371</xdr:rowOff>
    </xdr:from>
    <xdr:to>
      <xdr:col>5</xdr:col>
      <xdr:colOff>4638</xdr:colOff>
      <xdr:row>80</xdr:row>
      <xdr:rowOff>114300</xdr:rowOff>
    </xdr:to>
    <xdr:grpSp>
      <xdr:nvGrpSpPr>
        <xdr:cNvPr id="8" name="diagroup4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pSpPr/>
      </xdr:nvGrpSpPr>
      <xdr:grpSpPr>
        <a:xfrm>
          <a:off x="1620838" y="8645396"/>
          <a:ext cx="6213350" cy="6566029"/>
          <a:chOff x="1620838" y="8597771"/>
          <a:chExt cx="6130800" cy="7712434"/>
        </a:xfrm>
      </xdr:grpSpPr>
      <xdr:sp macro="" textlink="">
        <xdr:nvSpPr>
          <xdr:cNvPr id="16" name="graphtextu4">
            <a:extLst>
              <a:ext uri="{FF2B5EF4-FFF2-40B4-BE49-F238E27FC236}">
                <a16:creationId xmlns:a16="http://schemas.microsoft.com/office/drawing/2014/main" id="{00000000-0008-0000-0300-000010000000}"/>
              </a:ext>
            </a:extLst>
          </xdr:cNvPr>
          <xdr:cNvSpPr txBox="1"/>
        </xdr:nvSpPr>
        <xdr:spPr>
          <a:xfrm>
            <a:off x="1620838" y="8621012"/>
            <a:ext cx="6130800" cy="1026499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indent="0">
              <a:lnSpc>
                <a:spcPct val="120000"/>
              </a:lnSpc>
            </a:pPr>
            <a:r>
              <a:rPr lang="en-US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FRISCHBROT IM SCHWEIZER DETAILHANDEL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150" b="1" i="0" kern="0" cap="none" spc="0" baseline="0">
                <a:solidFill>
                  <a:schemeClr val="accent1">
                    <a:lumMod val="10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Einkaufsgewohnheiten der Haushalte nach soziodemografischen Merkmalen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en-US" sz="600" b="1" i="0" strike="noStrike" kern="0" cap="none" spc="0" normalizeH="0" baseline="0">
              <a:solidFill>
                <a:srgbClr val="F47769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150" b="0" i="0" strike="noStrike" kern="0" cap="none" spc="0" normalizeH="0" baseline="0">
                <a:solidFill>
                  <a:schemeClr val="tx1">
                    <a:lumMod val="100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Menge je Haushalt in kg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2019..2021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en-US" sz="1150" b="0" i="0" strike="noStrike" kern="0" cap="none" spc="0" normalizeH="0" baseline="0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grpSp>
        <xdr:nvGrpSpPr>
          <xdr:cNvPr id="17" name="Report4">
            <a:extLst>
              <a:ext uri="{FF2B5EF4-FFF2-40B4-BE49-F238E27FC236}">
                <a16:creationId xmlns:a16="http://schemas.microsoft.com/office/drawing/2014/main" id="{00000000-0008-0000-0300-000011000000}"/>
              </a:ext>
            </a:extLst>
          </xdr:cNvPr>
          <xdr:cNvGrpSpPr/>
        </xdr:nvGrpSpPr>
        <xdr:grpSpPr>
          <a:xfrm>
            <a:off x="1620838" y="9587819"/>
            <a:ext cx="6130800" cy="6367620"/>
            <a:chOff x="5949950" y="9458866"/>
            <a:chExt cx="6370400" cy="6142764"/>
          </a:xfrm>
        </xdr:grpSpPr>
        <xdr:graphicFrame macro="">
          <xdr:nvGraphicFramePr>
            <xdr:cNvPr id="21" name="Prereport5">
              <a:extLst>
                <a:ext uri="{FF2B5EF4-FFF2-40B4-BE49-F238E27FC236}">
                  <a16:creationId xmlns:a16="http://schemas.microsoft.com/office/drawing/2014/main" id="{00000000-0008-0000-0300-000015000000}"/>
                </a:ext>
              </a:extLst>
            </xdr:cNvPr>
            <xdr:cNvGraphicFramePr/>
          </xdr:nvGraphicFramePr>
          <xdr:xfrm>
            <a:off x="5949950" y="9569130"/>
            <a:ext cx="3619500" cy="60325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aphicFrame macro="">
          <xdr:nvGraphicFramePr>
            <xdr:cNvPr id="22" name="Addreport1">
              <a:extLst>
                <a:ext uri="{FF2B5EF4-FFF2-40B4-BE49-F238E27FC236}">
                  <a16:creationId xmlns:a16="http://schemas.microsoft.com/office/drawing/2014/main" id="{00000000-0008-0000-0300-000016000000}"/>
                </a:ext>
              </a:extLst>
            </xdr:cNvPr>
            <xdr:cNvGraphicFramePr/>
          </xdr:nvGraphicFramePr>
          <xdr:xfrm>
            <a:off x="9378950" y="9616120"/>
            <a:ext cx="1544400" cy="59055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  <xdr:graphicFrame macro="">
          <xdr:nvGraphicFramePr>
            <xdr:cNvPr id="23" name="Addreport2">
              <a:extLst>
                <a:ext uri="{FF2B5EF4-FFF2-40B4-BE49-F238E27FC236}">
                  <a16:creationId xmlns:a16="http://schemas.microsoft.com/office/drawing/2014/main" id="{00000000-0008-0000-0300-000017000000}"/>
                </a:ext>
              </a:extLst>
            </xdr:cNvPr>
            <xdr:cNvGraphicFramePr/>
          </xdr:nvGraphicFramePr>
          <xdr:xfrm>
            <a:off x="10775950" y="9616120"/>
            <a:ext cx="1544400" cy="59055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4"/>
            </a:graphicData>
          </a:graphic>
        </xdr:graphicFrame>
        <xdr:sp macro="" textlink="">
          <xdr:nvSpPr>
            <xdr:cNvPr id="24" name="categorytitle1">
              <a:extLst>
                <a:ext uri="{FF2B5EF4-FFF2-40B4-BE49-F238E27FC236}">
                  <a16:creationId xmlns:a16="http://schemas.microsoft.com/office/drawing/2014/main" id="{00000000-0008-0000-0300-000018000000}"/>
                </a:ext>
              </a:extLst>
            </xdr:cNvPr>
            <xdr:cNvSpPr txBox="1"/>
          </xdr:nvSpPr>
          <xdr:spPr>
            <a:xfrm>
              <a:off x="5949950" y="9924730"/>
              <a:ext cx="2540000" cy="277200"/>
            </a:xfrm>
            <a:prstGeom prst="rect">
              <a:avLst/>
            </a:prstGeom>
            <a:solidFill>
              <a:schemeClr val="lt1">
                <a:lumMod val="100000"/>
              </a:schemeClr>
            </a:solidFill>
            <a:ln w="9525" cmpd="sng">
              <a:noFill/>
            </a:ln>
            <a:effectLst/>
            <a:extLs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46800" rIns="0" bIns="46800" rtlCol="0" anchor="b"/>
            <a:lstStyle/>
            <a:p>
              <a:pPr indent="0"/>
              <a:r>
                <a:rPr lang="en-US" sz="1150" b="1" i="0" u="none" strike="noStrike">
                  <a:solidFill>
                    <a:srgbClr val="000000"/>
                  </a:solidFill>
                  <a:latin typeface="Roboto" panose="02000000000000000000" pitchFamily="2" charset="0"/>
                  <a:ea typeface="Roboto" panose="02000000000000000000" pitchFamily="2" charset="0"/>
                  <a:cs typeface="+mn-cs"/>
                </a:rPr>
                <a:t>Alter Haushaltsführende Person</a:t>
              </a:r>
            </a:p>
          </xdr:txBody>
        </xdr:sp>
        <xdr:sp macro="" textlink="">
          <xdr:nvSpPr>
            <xdr:cNvPr id="25" name="categorytitle2">
              <a:extLst>
                <a:ext uri="{FF2B5EF4-FFF2-40B4-BE49-F238E27FC236}">
                  <a16:creationId xmlns:a16="http://schemas.microsoft.com/office/drawing/2014/main" id="{00000000-0008-0000-0300-000019000000}"/>
                </a:ext>
              </a:extLst>
            </xdr:cNvPr>
            <xdr:cNvSpPr txBox="1"/>
          </xdr:nvSpPr>
          <xdr:spPr>
            <a:xfrm>
              <a:off x="5949950" y="11145518"/>
              <a:ext cx="2159000" cy="355600"/>
            </a:xfrm>
            <a:prstGeom prst="rect">
              <a:avLst/>
            </a:prstGeom>
            <a:solidFill>
              <a:schemeClr val="lt1">
                <a:lumMod val="100000"/>
              </a:schemeClr>
            </a:solidFill>
            <a:ln w="9525" cmpd="sng">
              <a:noFill/>
            </a:ln>
            <a:effectLst/>
            <a:extLs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46800" rIns="0" bIns="46800" rtlCol="0" anchor="b"/>
            <a:lstStyle/>
            <a:p>
              <a:pPr indent="0"/>
              <a:r>
                <a:rPr lang="en-US" sz="1150" b="1" i="0" u="none" strike="noStrike">
                  <a:solidFill>
                    <a:srgbClr val="000000"/>
                  </a:solidFill>
                  <a:latin typeface="Roboto" panose="02000000000000000000" pitchFamily="2" charset="0"/>
                  <a:ea typeface="Roboto" panose="02000000000000000000" pitchFamily="2" charset="0"/>
                  <a:cs typeface="+mn-cs"/>
                </a:rPr>
                <a:t>Anzahl Kinder im Haushalt</a:t>
              </a:r>
            </a:p>
          </xdr:txBody>
        </xdr:sp>
        <xdr:sp macro="" textlink="">
          <xdr:nvSpPr>
            <xdr:cNvPr id="26" name="categorytitle3">
              <a:extLst>
                <a:ext uri="{FF2B5EF4-FFF2-40B4-BE49-F238E27FC236}">
                  <a16:creationId xmlns:a16="http://schemas.microsoft.com/office/drawing/2014/main" id="{00000000-0008-0000-0300-00001A000000}"/>
                </a:ext>
              </a:extLst>
            </xdr:cNvPr>
            <xdr:cNvSpPr txBox="1"/>
          </xdr:nvSpPr>
          <xdr:spPr>
            <a:xfrm>
              <a:off x="5964795" y="12536167"/>
              <a:ext cx="2159000" cy="355600"/>
            </a:xfrm>
            <a:prstGeom prst="rect">
              <a:avLst/>
            </a:prstGeom>
            <a:solidFill>
              <a:schemeClr val="lt1">
                <a:lumMod val="100000"/>
              </a:schemeClr>
            </a:solidFill>
            <a:ln w="9525" cmpd="sng">
              <a:noFill/>
            </a:ln>
            <a:effectLst/>
            <a:extLs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46800" rIns="0" bIns="46800" rtlCol="0" anchor="b"/>
            <a:lstStyle/>
            <a:p>
              <a:pPr indent="0"/>
              <a:r>
                <a:rPr lang="en-US" sz="1150" b="1" i="0" u="none" strike="noStrike">
                  <a:solidFill>
                    <a:srgbClr val="000000"/>
                  </a:solidFill>
                  <a:latin typeface="Roboto" panose="02000000000000000000" pitchFamily="2" charset="0"/>
                  <a:ea typeface="Roboto" panose="02000000000000000000" pitchFamily="2" charset="0"/>
                  <a:cs typeface="+mn-cs"/>
                </a:rPr>
                <a:t>Haushaltseinkommen</a:t>
              </a:r>
            </a:p>
          </xdr:txBody>
        </xdr:sp>
        <xdr:sp macro="" textlink="">
          <xdr:nvSpPr>
            <xdr:cNvPr id="27" name="categorytitle4">
              <a:extLst>
                <a:ext uri="{FF2B5EF4-FFF2-40B4-BE49-F238E27FC236}">
                  <a16:creationId xmlns:a16="http://schemas.microsoft.com/office/drawing/2014/main" id="{00000000-0008-0000-0300-00001B000000}"/>
                </a:ext>
              </a:extLst>
            </xdr:cNvPr>
            <xdr:cNvSpPr txBox="1"/>
          </xdr:nvSpPr>
          <xdr:spPr>
            <a:xfrm>
              <a:off x="5959847" y="13715681"/>
              <a:ext cx="2159000" cy="355600"/>
            </a:xfrm>
            <a:prstGeom prst="rect">
              <a:avLst/>
            </a:prstGeom>
            <a:solidFill>
              <a:schemeClr val="lt1">
                <a:lumMod val="100000"/>
              </a:schemeClr>
            </a:solidFill>
            <a:ln w="9525" cmpd="sng">
              <a:noFill/>
            </a:ln>
            <a:effectLst/>
            <a:extLs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46800" rIns="0" bIns="46800" rtlCol="0" anchor="b"/>
            <a:lstStyle/>
            <a:p>
              <a:pPr indent="0"/>
              <a:r>
                <a:rPr lang="en-US" sz="1150" b="1" i="0" u="none" strike="noStrike">
                  <a:solidFill>
                    <a:srgbClr val="000000"/>
                  </a:solidFill>
                  <a:latin typeface="Roboto" panose="02000000000000000000" pitchFamily="2" charset="0"/>
                  <a:ea typeface="Roboto" panose="02000000000000000000" pitchFamily="2" charset="0"/>
                  <a:cs typeface="+mn-cs"/>
                </a:rPr>
                <a:t>Struktur</a:t>
              </a:r>
            </a:p>
          </xdr:txBody>
        </xdr:sp>
        <xdr:sp macro="" textlink="">
          <xdr:nvSpPr>
            <xdr:cNvPr id="28" name="categorytitle5">
              <a:extLst>
                <a:ext uri="{FF2B5EF4-FFF2-40B4-BE49-F238E27FC236}">
                  <a16:creationId xmlns:a16="http://schemas.microsoft.com/office/drawing/2014/main" id="{00000000-0008-0000-0300-00001C000000}"/>
                </a:ext>
              </a:extLst>
            </xdr:cNvPr>
            <xdr:cNvSpPr txBox="1"/>
          </xdr:nvSpPr>
          <xdr:spPr>
            <a:xfrm>
              <a:off x="5949950" y="14620556"/>
              <a:ext cx="2159000" cy="355600"/>
            </a:xfrm>
            <a:prstGeom prst="rect">
              <a:avLst/>
            </a:prstGeom>
            <a:solidFill>
              <a:schemeClr val="lt1">
                <a:lumMod val="100000"/>
              </a:schemeClr>
            </a:solidFill>
            <a:ln w="9525" cmpd="sng">
              <a:noFill/>
            </a:ln>
            <a:effectLst/>
            <a:extLs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46800" rIns="0" bIns="46800" rtlCol="0" anchor="b"/>
            <a:lstStyle/>
            <a:p>
              <a:pPr indent="0"/>
              <a:r>
                <a:rPr lang="en-US" sz="1150" b="1" i="0" u="none" strike="noStrike">
                  <a:solidFill>
                    <a:srgbClr val="000000"/>
                  </a:solidFill>
                  <a:latin typeface="Roboto" panose="02000000000000000000" pitchFamily="2" charset="0"/>
                  <a:ea typeface="Roboto" panose="02000000000000000000" pitchFamily="2" charset="0"/>
                  <a:cs typeface="+mn-cs"/>
                </a:rPr>
                <a:t>Sprachregion</a:t>
              </a:r>
            </a:p>
          </xdr:txBody>
        </xdr:sp>
        <xdr:graphicFrame macro="">
          <xdr:nvGraphicFramePr>
            <xdr:cNvPr id="29" name="Legendchart1">
              <a:extLst>
                <a:ext uri="{FF2B5EF4-FFF2-40B4-BE49-F238E27FC236}">
                  <a16:creationId xmlns:a16="http://schemas.microsoft.com/office/drawing/2014/main" id="{00000000-0008-0000-0300-00001D000000}"/>
                </a:ext>
              </a:extLst>
            </xdr:cNvPr>
            <xdr:cNvGraphicFramePr/>
          </xdr:nvGraphicFramePr>
          <xdr:xfrm>
            <a:off x="7751251" y="9458866"/>
            <a:ext cx="2942782" cy="2286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5"/>
            </a:graphicData>
          </a:graphic>
        </xdr:graphicFrame>
      </xdr:grpSp>
      <xdr:sp macro="" textlink="">
        <xdr:nvSpPr>
          <xdr:cNvPr id="19" name="graphtextl4">
            <a:extLst>
              <a:ext uri="{FF2B5EF4-FFF2-40B4-BE49-F238E27FC236}">
                <a16:creationId xmlns:a16="http://schemas.microsoft.com/office/drawing/2014/main" id="{00000000-0008-0000-0300-000013000000}"/>
              </a:ext>
            </a:extLst>
          </xdr:cNvPr>
          <xdr:cNvSpPr txBox="1"/>
        </xdr:nvSpPr>
        <xdr:spPr>
          <a:xfrm>
            <a:off x="1620838" y="16133240"/>
            <a:ext cx="6130800" cy="17696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en-US" sz="1150" b="0" i="0" baseline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Quellen: BLW Fachbereich Marktanalysen, NielsenIQ Switzerland, Consumer Panel</a:t>
            </a:r>
          </a:p>
        </xdr:txBody>
      </xdr:sp>
      <xdr:cxnSp macro="">
        <xdr:nvCxnSpPr>
          <xdr:cNvPr id="20" name="titleline4">
            <a:extLst>
              <a:ext uri="{FF2B5EF4-FFF2-40B4-BE49-F238E27FC236}">
                <a16:creationId xmlns:a16="http://schemas.microsoft.com/office/drawing/2014/main" id="{00000000-0008-0000-0300-000014000000}"/>
              </a:ext>
            </a:extLst>
          </xdr:cNvPr>
          <xdr:cNvCxnSpPr/>
        </xdr:nvCxnSpPr>
        <xdr:spPr>
          <a:xfrm>
            <a:off x="1620838" y="8597771"/>
            <a:ext cx="417038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2</xdr:col>
      <xdr:colOff>499282</xdr:colOff>
      <xdr:row>4</xdr:row>
      <xdr:rowOff>127112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38100"/>
          <a:ext cx="5776132" cy="812912"/>
        </a:xfrm>
        <a:prstGeom prst="rect">
          <a:avLst/>
        </a:prstGeom>
      </xdr:spPr>
    </xdr:pic>
    <xdr:clientData/>
  </xdr:twoCellAnchor>
  <xdr:twoCellAnchor editAs="absolute">
    <xdr:from>
      <xdr:col>5</xdr:col>
      <xdr:colOff>552450</xdr:colOff>
      <xdr:row>6</xdr:row>
      <xdr:rowOff>127000</xdr:rowOff>
    </xdr:from>
    <xdr:to>
      <xdr:col>11</xdr:col>
      <xdr:colOff>527050</xdr:colOff>
      <xdr:row>9</xdr:row>
      <xdr:rowOff>318532</xdr:rowOff>
    </xdr:to>
    <xdr:grpSp>
      <xdr:nvGrpSpPr>
        <xdr:cNvPr id="3" name="Quellenangaben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8382000" y="1212850"/>
          <a:ext cx="5003800" cy="734457"/>
          <a:chOff x="8312150" y="1193800"/>
          <a:chExt cx="4851400" cy="724932"/>
        </a:xfrm>
      </xdr:grpSpPr>
      <xdr:sp macro="" textlink="">
        <xdr:nvSpPr>
          <xdr:cNvPr id="4" name="Source1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 txBox="1"/>
        </xdr:nvSpPr>
        <xdr:spPr>
          <a:xfrm>
            <a:off x="8312150" y="1193800"/>
            <a:ext cx="4851400" cy="36454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Quellen: BLW Fachbereich Marktanalysen, NielsenIQ Switzerland, Consumer Panel</a:t>
            </a:r>
          </a:p>
        </xdr:txBody>
      </xdr:sp>
      <xdr:sp macro="" textlink="">
        <xdr:nvSpPr>
          <xdr:cNvPr id="5" name="Publication1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/>
        </xdr:nvSpPr>
        <xdr:spPr>
          <a:xfrm>
            <a:off x="8312150" y="154940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Publikationsrecht: Weiterverarbeitung und Publikation unter Quellenangabe gestattet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142875</xdr:rowOff>
    </xdr:from>
    <xdr:to>
      <xdr:col>6</xdr:col>
      <xdr:colOff>539750</xdr:colOff>
      <xdr:row>9</xdr:row>
      <xdr:rowOff>625475</xdr:rowOff>
    </xdr:to>
    <xdr:sp macro="" textlink="">
      <xdr:nvSpPr>
        <xdr:cNvPr id="6" name="Haupttitel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0" y="1228725"/>
          <a:ext cx="9207500" cy="1025525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i="0" u="none" strike="noStrike" kern="0" cap="none" spc="150" normalizeH="0" baseline="0">
              <a:solidFill>
                <a:srgbClr val="3F3F3F"/>
              </a:solidFill>
              <a:latin typeface="Inter" panose="020B0502030000000004" pitchFamily="34" charset="0"/>
              <a:ea typeface="Roboto" panose="02000000000000000000" pitchFamily="2" charset="0"/>
              <a:cs typeface="Arial" panose="020B0604020202020204" pitchFamily="34" charset="0"/>
            </a:rPr>
            <a:t>BACKWAREN IM SCHWEIZER DETAILHANDEL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400" b="1" i="0" u="none" strike="noStrike" kern="0" cap="none" spc="150" normalizeH="0" baseline="0">
              <a:solidFill>
                <a:schemeClr val="accent1">
                  <a:lumMod val="100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Einkaufsgewohnheiten der Haushalte nach soziodemografischen Merkmalen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endParaRPr lang="de-CH" sz="1400" b="1" i="0" baseline="0">
            <a:solidFill>
              <a:schemeClr val="accent1">
                <a:lumMod val="100000"/>
              </a:schemeClr>
            </a:solidFill>
            <a:latin typeface="Roboto" panose="02000000000000000000" pitchFamily="2" charset="0"/>
          </a:endParaRPr>
        </a:p>
      </xdr:txBody>
    </xdr:sp>
    <xdr:clientData/>
  </xdr:twoCellAnchor>
  <xdr:twoCellAnchor>
    <xdr:from>
      <xdr:col>0</xdr:col>
      <xdr:colOff>90000</xdr:colOff>
      <xdr:row>6</xdr:row>
      <xdr:rowOff>142875</xdr:rowOff>
    </xdr:from>
    <xdr:to>
      <xdr:col>0</xdr:col>
      <xdr:colOff>745200</xdr:colOff>
      <xdr:row>6</xdr:row>
      <xdr:rowOff>142875</xdr:rowOff>
    </xdr:to>
    <xdr:cxnSp macro="">
      <xdr:nvCxnSpPr>
        <xdr:cNvPr id="7" name="maintitleline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>
          <a:off x="90000" y="122872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Farben Brot &amp; Brotgetreide">
      <a:dk1>
        <a:sysClr val="windowText" lastClr="000000"/>
      </a:dk1>
      <a:lt1>
        <a:sysClr val="window" lastClr="FFFFFF"/>
      </a:lt1>
      <a:dk2>
        <a:srgbClr val="3F3F3F"/>
      </a:dk2>
      <a:lt2>
        <a:srgbClr val="F2F2F2"/>
      </a:lt2>
      <a:accent1>
        <a:srgbClr val="F79C50"/>
      </a:accent1>
      <a:accent2>
        <a:srgbClr val="FDCC95"/>
      </a:accent2>
      <a:accent3>
        <a:srgbClr val="F9B067"/>
      </a:accent3>
      <a:accent4>
        <a:srgbClr val="CE814D"/>
      </a:accent4>
      <a:accent5>
        <a:srgbClr val="BF6B32"/>
      </a:accent5>
      <a:accent6>
        <a:srgbClr val="939598"/>
      </a:accent6>
      <a:hlink>
        <a:srgbClr val="3F3F3F"/>
      </a:hlink>
      <a:folHlink>
        <a:srgbClr val="3F3F3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0:X97"/>
  <sheetViews>
    <sheetView showGridLines="0" tabSelected="1" topLeftCell="A14" zoomScaleNormal="100" workbookViewId="0">
      <selection activeCell="J56" sqref="J56"/>
    </sheetView>
  </sheetViews>
  <sheetFormatPr baseColWidth="10" defaultColWidth="11" defaultRowHeight="14.25" x14ac:dyDescent="0.2"/>
  <cols>
    <col min="1" max="1" width="25.375" customWidth="1"/>
    <col min="4" max="4" width="11" customWidth="1"/>
    <col min="5" max="5" width="12" customWidth="1"/>
    <col min="6" max="6" width="12.125" customWidth="1"/>
    <col min="7" max="8" width="11.375" bestFit="1" customWidth="1"/>
    <col min="9" max="9" width="11" customWidth="1"/>
    <col min="10" max="10" width="12.375" customWidth="1"/>
    <col min="14" max="14" width="13.375" customWidth="1"/>
    <col min="15" max="15" width="11" customWidth="1"/>
    <col min="19" max="19" width="11" customWidth="1"/>
  </cols>
  <sheetData>
    <row r="10" spans="1:18" ht="54" customHeight="1" x14ac:dyDescent="0.2"/>
    <row r="14" spans="1:18" ht="15" x14ac:dyDescent="0.25">
      <c r="O14" s="4"/>
    </row>
    <row r="15" spans="1:18" ht="15" customHeight="1" x14ac:dyDescent="0.25">
      <c r="A15" s="4" t="s">
        <v>71</v>
      </c>
    </row>
    <row r="16" spans="1:18" ht="3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24" ht="15" x14ac:dyDescent="0.25">
      <c r="A17" s="16"/>
      <c r="B17" s="17"/>
      <c r="C17" s="17"/>
      <c r="D17" s="17"/>
      <c r="E17" s="17" t="s">
        <v>72</v>
      </c>
      <c r="F17" s="17"/>
      <c r="G17" s="17"/>
      <c r="H17" s="17"/>
      <c r="I17" s="17"/>
      <c r="J17" s="17" t="s">
        <v>73</v>
      </c>
      <c r="K17" s="30"/>
      <c r="L17" s="17"/>
      <c r="M17" s="17"/>
      <c r="N17" s="17"/>
      <c r="O17" s="17" t="s">
        <v>74</v>
      </c>
      <c r="P17" s="17"/>
      <c r="Q17" s="17"/>
      <c r="R17" s="17"/>
      <c r="S17" s="65"/>
    </row>
    <row r="18" spans="1:24" ht="15" x14ac:dyDescent="0.25">
      <c r="A18" s="2"/>
      <c r="B18" s="15"/>
      <c r="C18" s="15"/>
      <c r="D18" s="15"/>
      <c r="E18" s="15" t="s">
        <v>77</v>
      </c>
      <c r="F18" s="15"/>
      <c r="G18" s="15"/>
      <c r="H18" s="15"/>
      <c r="I18" s="15"/>
      <c r="J18" s="26" t="s">
        <v>76</v>
      </c>
      <c r="K18" s="30"/>
      <c r="L18" s="15"/>
      <c r="M18" s="15"/>
      <c r="N18" s="15"/>
      <c r="O18" s="15" t="s">
        <v>75</v>
      </c>
      <c r="P18" s="15"/>
      <c r="Q18" s="15"/>
      <c r="R18" s="15"/>
      <c r="S18" s="66"/>
    </row>
    <row r="19" spans="1:24" ht="15" x14ac:dyDescent="0.25">
      <c r="A19" s="2"/>
      <c r="B19" s="15"/>
      <c r="C19" s="15"/>
      <c r="D19" s="15"/>
      <c r="E19" s="15">
        <v>2021</v>
      </c>
      <c r="F19" s="15">
        <v>2022</v>
      </c>
      <c r="G19" s="15">
        <v>2023</v>
      </c>
      <c r="H19" s="15">
        <v>2024</v>
      </c>
      <c r="I19" s="15"/>
      <c r="J19" s="15">
        <v>2021</v>
      </c>
      <c r="K19" s="15">
        <v>2022</v>
      </c>
      <c r="L19" s="15">
        <v>2023</v>
      </c>
      <c r="M19" s="15">
        <v>2024</v>
      </c>
      <c r="N19" s="15"/>
      <c r="O19" s="15">
        <v>2021</v>
      </c>
      <c r="P19" s="15">
        <v>2022</v>
      </c>
      <c r="Q19" s="15">
        <v>2023</v>
      </c>
      <c r="R19" s="15">
        <v>2024</v>
      </c>
    </row>
    <row r="20" spans="1:24" ht="15" x14ac:dyDescent="0.25">
      <c r="A20" s="53" t="s">
        <v>84</v>
      </c>
      <c r="E20" s="63">
        <v>142779.96933614399</v>
      </c>
      <c r="F20" s="63">
        <v>140773.91414431899</v>
      </c>
      <c r="G20" s="63">
        <v>143531.28610945999</v>
      </c>
      <c r="H20" s="63">
        <v>143455.76467999199</v>
      </c>
      <c r="I20" s="46"/>
      <c r="J20" s="29">
        <v>1093.5188858755939</v>
      </c>
      <c r="K20" s="29">
        <v>1112.2495900590752</v>
      </c>
      <c r="L20" s="29">
        <v>1199.6316850479382</v>
      </c>
      <c r="M20" s="29">
        <v>1204.35272475904</v>
      </c>
      <c r="N20" s="38"/>
      <c r="O20" s="19">
        <v>7.6587695806345497</v>
      </c>
      <c r="P20" s="19">
        <v>7.9009637319511903</v>
      </c>
      <c r="Q20" s="19">
        <v>8.3579804624134262</v>
      </c>
      <c r="R20" s="19">
        <v>8.3952898473309876</v>
      </c>
      <c r="U20" s="49"/>
      <c r="V20" s="49"/>
    </row>
    <row r="21" spans="1:24" ht="15" x14ac:dyDescent="0.25">
      <c r="A21" s="53" t="s">
        <v>85</v>
      </c>
      <c r="E21" s="63">
        <v>43382.068072160997</v>
      </c>
      <c r="F21" s="63">
        <v>41374.620158485006</v>
      </c>
      <c r="G21" s="63">
        <v>41725.988267666995</v>
      </c>
      <c r="H21" s="63">
        <v>41668.739986619999</v>
      </c>
      <c r="I21" s="46"/>
      <c r="J21" s="29">
        <v>229.31960960697702</v>
      </c>
      <c r="K21" s="29">
        <v>223.21067099972601</v>
      </c>
      <c r="L21" s="29">
        <v>241.66200898245199</v>
      </c>
      <c r="M21" s="29">
        <v>242.237174677935</v>
      </c>
      <c r="N21" s="38"/>
      <c r="O21" s="19">
        <v>5.2860460507675811</v>
      </c>
      <c r="P21" s="19">
        <v>5.3948693702738568</v>
      </c>
      <c r="Q21" s="19">
        <v>5.7916425473788768</v>
      </c>
      <c r="R21" s="19">
        <v>5.8134029192079799</v>
      </c>
      <c r="U21" s="49"/>
      <c r="V21" s="49"/>
    </row>
    <row r="22" spans="1:24" ht="15" x14ac:dyDescent="0.25">
      <c r="A22" t="s">
        <v>81</v>
      </c>
      <c r="E22" s="63">
        <v>11038.906063449</v>
      </c>
      <c r="F22" s="63">
        <v>10895.083060646999</v>
      </c>
      <c r="G22" s="63">
        <v>10785.019150605001</v>
      </c>
      <c r="H22" s="63">
        <v>11191.557480875001</v>
      </c>
      <c r="I22" s="46"/>
      <c r="J22" s="29">
        <v>152.03903473637598</v>
      </c>
      <c r="K22" s="29">
        <v>153.26880200448801</v>
      </c>
      <c r="L22" s="29">
        <v>165.11211683993199</v>
      </c>
      <c r="M22" s="29">
        <v>173.20304283126097</v>
      </c>
      <c r="N22" s="38"/>
      <c r="O22" s="19">
        <v>13.77301644406537</v>
      </c>
      <c r="P22" s="19">
        <v>14.067703857907643</v>
      </c>
      <c r="Q22" s="19">
        <v>15.30939486840594</v>
      </c>
      <c r="R22" s="19">
        <v>15.476223316302825</v>
      </c>
      <c r="U22" s="49"/>
      <c r="V22" s="49"/>
    </row>
    <row r="23" spans="1:24" ht="15" x14ac:dyDescent="0.25">
      <c r="A23" t="s">
        <v>82</v>
      </c>
      <c r="E23" s="63">
        <v>33536.811727528999</v>
      </c>
      <c r="F23" s="63">
        <v>33357.482631860999</v>
      </c>
      <c r="G23" s="63">
        <v>32994.807656420002</v>
      </c>
      <c r="H23" s="63">
        <v>32893.782971301996</v>
      </c>
      <c r="I23" s="46"/>
      <c r="J23" s="29">
        <v>462.19766082529208</v>
      </c>
      <c r="K23" s="29">
        <v>473.714889175373</v>
      </c>
      <c r="L23" s="29">
        <v>497.86648060786098</v>
      </c>
      <c r="M23" s="29">
        <v>502.45091786482499</v>
      </c>
      <c r="N23" s="38"/>
      <c r="O23" s="19">
        <v>13.781800863493915</v>
      </c>
      <c r="P23" s="19">
        <v>14.20115823497154</v>
      </c>
      <c r="Q23" s="19">
        <v>15.089237245818225</v>
      </c>
      <c r="R23" s="19">
        <v>15.274950841111391</v>
      </c>
      <c r="U23" s="49"/>
      <c r="V23" s="49"/>
    </row>
    <row r="24" spans="1:24" ht="15" x14ac:dyDescent="0.25">
      <c r="A24" t="s">
        <v>83</v>
      </c>
      <c r="E24" s="63">
        <v>10649.863660782003</v>
      </c>
      <c r="F24" s="63">
        <v>9856.1531293900007</v>
      </c>
      <c r="G24" s="63">
        <v>9567.4207745139993</v>
      </c>
      <c r="H24" s="63">
        <v>9344.9992870530004</v>
      </c>
      <c r="I24" s="46"/>
      <c r="J24" s="29">
        <v>205.425528770493</v>
      </c>
      <c r="K24" s="29">
        <v>195.387725502</v>
      </c>
      <c r="L24" s="29">
        <v>199.82698418324799</v>
      </c>
      <c r="M24" s="29">
        <v>197.38644836713902</v>
      </c>
      <c r="N24" s="38"/>
      <c r="O24" s="19">
        <v>19.289028978555859</v>
      </c>
      <c r="P24" s="19">
        <v>19.823933631811641</v>
      </c>
      <c r="Q24" s="19">
        <v>20.886191680369436</v>
      </c>
      <c r="R24" s="19">
        <v>21.122146969086177</v>
      </c>
      <c r="U24" s="49"/>
      <c r="V24" s="49"/>
    </row>
    <row r="25" spans="1:24" ht="15" x14ac:dyDescent="0.25">
      <c r="A25" t="s">
        <v>78</v>
      </c>
      <c r="E25" s="63">
        <v>19567.290145975003</v>
      </c>
      <c r="F25" s="63">
        <v>17827.443651751</v>
      </c>
      <c r="G25" s="63">
        <v>17994.260590251</v>
      </c>
      <c r="H25" s="63">
        <v>18536.897342980999</v>
      </c>
      <c r="I25" s="46"/>
      <c r="J25" s="29">
        <v>129.48629573821799</v>
      </c>
      <c r="K25" s="29">
        <v>119.320066291427</v>
      </c>
      <c r="L25" s="29">
        <v>126.156728457056</v>
      </c>
      <c r="M25" s="29">
        <v>130.44972163968799</v>
      </c>
      <c r="N25" s="38"/>
      <c r="O25" s="19">
        <v>6.6174873869723534</v>
      </c>
      <c r="P25" s="19">
        <v>6.693055304073698</v>
      </c>
      <c r="Q25" s="19">
        <v>7.0109426183038437</v>
      </c>
      <c r="R25" s="19">
        <v>7.0373007535202659</v>
      </c>
      <c r="U25" s="49"/>
      <c r="V25" s="49"/>
    </row>
    <row r="26" spans="1:24" ht="15" x14ac:dyDescent="0.25">
      <c r="A26" t="s">
        <v>139</v>
      </c>
      <c r="B26" s="14"/>
      <c r="C26" s="14"/>
      <c r="D26" s="14"/>
      <c r="E26" s="63">
        <v>7323.4763518980008</v>
      </c>
      <c r="F26" s="63">
        <v>7879.2085697510001</v>
      </c>
      <c r="G26" s="63">
        <v>8342.8524432650011</v>
      </c>
      <c r="H26" s="63">
        <v>8952.8061036189993</v>
      </c>
      <c r="I26" s="46"/>
      <c r="J26" s="29">
        <v>133.084899113186</v>
      </c>
      <c r="K26" s="29">
        <v>144.441859342513</v>
      </c>
      <c r="L26" s="29">
        <v>157.871276949643</v>
      </c>
      <c r="M26" s="29">
        <v>167.42895703631902</v>
      </c>
      <c r="N26" s="38"/>
      <c r="O26" s="19">
        <v>18.172366881296046</v>
      </c>
      <c r="P26" s="19">
        <v>18.332026378517057</v>
      </c>
      <c r="Q26" s="19">
        <v>18.922937691063805</v>
      </c>
      <c r="R26" s="19">
        <v>18.701282603298989</v>
      </c>
      <c r="U26" s="49"/>
      <c r="V26" s="49"/>
    </row>
    <row r="27" spans="1:24" ht="15" x14ac:dyDescent="0.25">
      <c r="A27" s="14" t="s">
        <v>80</v>
      </c>
      <c r="E27" s="64">
        <f>SUM(E20:E26)</f>
        <v>268278.38535793795</v>
      </c>
      <c r="F27" s="64">
        <f>SUM(F20:F26)</f>
        <v>261963.905346204</v>
      </c>
      <c r="G27" s="64">
        <f>SUM(G20:G26)</f>
        <v>264941.63499218202</v>
      </c>
      <c r="H27" s="64">
        <f>SUM(H20:H26)</f>
        <v>266044.54785244196</v>
      </c>
      <c r="I27" s="46"/>
      <c r="J27" s="36">
        <f>SUM(J20:J26)</f>
        <v>2405.0719146661363</v>
      </c>
      <c r="K27" s="36">
        <f>SUM(K20:K26)</f>
        <v>2421.593603374602</v>
      </c>
      <c r="L27" s="36">
        <f>SUM(L20:L26)</f>
        <v>2588.1272810681303</v>
      </c>
      <c r="M27" s="36">
        <f>SUM(M20:M26)</f>
        <v>2617.508987176207</v>
      </c>
      <c r="N27" s="38"/>
      <c r="O27" s="37">
        <v>8.9648366992234294</v>
      </c>
      <c r="P27" s="37">
        <v>9.2439971841739634</v>
      </c>
      <c r="Q27" s="37">
        <v>9.7686695454397494</v>
      </c>
      <c r="R27" s="37">
        <v>9.8386116472041483</v>
      </c>
      <c r="U27" s="49"/>
      <c r="V27" s="49"/>
    </row>
    <row r="29" spans="1:24" x14ac:dyDescent="0.2">
      <c r="X29" s="50"/>
    </row>
    <row r="30" spans="1:24" x14ac:dyDescent="0.2">
      <c r="X30" s="50"/>
    </row>
    <row r="31" spans="1:24" x14ac:dyDescent="0.2">
      <c r="X31" s="50"/>
    </row>
    <row r="32" spans="1:24" x14ac:dyDescent="0.2">
      <c r="X32" s="50"/>
    </row>
    <row r="33" spans="24:24" x14ac:dyDescent="0.2">
      <c r="X33" s="50"/>
    </row>
    <row r="34" spans="24:24" x14ac:dyDescent="0.2">
      <c r="X34" s="50"/>
    </row>
    <row r="35" spans="24:24" x14ac:dyDescent="0.2">
      <c r="X35" s="50"/>
    </row>
    <row r="36" spans="24:24" x14ac:dyDescent="0.2">
      <c r="X36" s="50"/>
    </row>
    <row r="58" spans="19:19" ht="15" x14ac:dyDescent="0.25">
      <c r="S58" s="28"/>
    </row>
    <row r="67" spans="1:20" ht="3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5" x14ac:dyDescent="0.25">
      <c r="A68" s="16"/>
      <c r="B68" s="17"/>
      <c r="C68" s="17"/>
      <c r="D68" s="17"/>
      <c r="E68" s="17" t="s">
        <v>87</v>
      </c>
      <c r="F68" s="17"/>
      <c r="G68" s="17"/>
      <c r="H68" s="17"/>
      <c r="I68" s="17"/>
      <c r="J68" s="17"/>
      <c r="K68" s="17" t="s">
        <v>88</v>
      </c>
      <c r="L68" s="17"/>
      <c r="M68" s="17"/>
      <c r="N68" s="17"/>
      <c r="O68" s="17"/>
      <c r="P68" s="17"/>
      <c r="Q68" s="17" t="s">
        <v>89</v>
      </c>
      <c r="R68" s="17"/>
      <c r="S68" s="17"/>
      <c r="T68" s="17"/>
    </row>
    <row r="69" spans="1:20" ht="15" x14ac:dyDescent="0.25">
      <c r="A69" s="21"/>
      <c r="B69" s="22"/>
      <c r="C69" s="22"/>
      <c r="D69" s="22"/>
      <c r="E69" s="22" t="s">
        <v>22</v>
      </c>
      <c r="F69" s="22" t="s">
        <v>22</v>
      </c>
      <c r="G69" s="22" t="s">
        <v>22</v>
      </c>
      <c r="H69" s="22" t="s">
        <v>22</v>
      </c>
      <c r="I69" s="22" t="s">
        <v>22</v>
      </c>
      <c r="J69" s="22"/>
      <c r="K69" s="22" t="s">
        <v>22</v>
      </c>
      <c r="L69" s="22" t="s">
        <v>22</v>
      </c>
      <c r="M69" s="22" t="s">
        <v>22</v>
      </c>
      <c r="N69" s="22" t="s">
        <v>22</v>
      </c>
      <c r="O69" s="22" t="s">
        <v>22</v>
      </c>
      <c r="P69" s="22"/>
      <c r="Q69" s="22" t="s">
        <v>22</v>
      </c>
      <c r="R69" s="22" t="s">
        <v>22</v>
      </c>
      <c r="S69" s="22" t="s">
        <v>22</v>
      </c>
      <c r="T69" s="22" t="s">
        <v>22</v>
      </c>
    </row>
    <row r="70" spans="1:20" ht="15" x14ac:dyDescent="0.25">
      <c r="A70" s="21"/>
      <c r="B70" s="22"/>
      <c r="C70" s="22"/>
      <c r="D70" s="22"/>
      <c r="E70" s="67" t="s">
        <v>129</v>
      </c>
      <c r="F70" s="67" t="s">
        <v>130</v>
      </c>
      <c r="G70" s="67" t="s">
        <v>131</v>
      </c>
      <c r="H70" s="67" t="s">
        <v>132</v>
      </c>
      <c r="I70" s="67" t="s">
        <v>69</v>
      </c>
      <c r="J70" s="67"/>
      <c r="K70" s="67" t="s">
        <v>129</v>
      </c>
      <c r="L70" s="67" t="s">
        <v>130</v>
      </c>
      <c r="M70" s="67" t="s">
        <v>131</v>
      </c>
      <c r="N70" s="67" t="s">
        <v>132</v>
      </c>
      <c r="O70" s="67" t="s">
        <v>69</v>
      </c>
      <c r="P70" s="67"/>
      <c r="Q70" s="67" t="s">
        <v>129</v>
      </c>
      <c r="R70" s="67" t="s">
        <v>130</v>
      </c>
      <c r="S70" s="67" t="s">
        <v>132</v>
      </c>
      <c r="T70" s="67" t="s">
        <v>69</v>
      </c>
    </row>
    <row r="71" spans="1:20" ht="15" x14ac:dyDescent="0.25">
      <c r="A71" s="3" t="s">
        <v>84</v>
      </c>
      <c r="B71" s="3"/>
      <c r="C71" s="3"/>
      <c r="D71" s="3"/>
      <c r="E71" s="25">
        <f>(H20/G20-1)</f>
        <v>-5.2616702264074444E-4</v>
      </c>
      <c r="F71" s="25">
        <f>(H20/E20)-1</f>
        <v>4.7331243100143805E-3</v>
      </c>
      <c r="G71" s="25">
        <f>G20/E20-1</f>
        <v>5.2620600551271934E-3</v>
      </c>
      <c r="H71" s="25">
        <f>(G20/F20-1)</f>
        <v>1.9587236611991798E-2</v>
      </c>
      <c r="I71" s="25">
        <f>F20/E20-1</f>
        <v>-1.4049976345786863E-2</v>
      </c>
      <c r="K71" s="25">
        <f>(M20/L20)-1</f>
        <v>3.9354076504849456E-3</v>
      </c>
      <c r="L71" s="25">
        <f>(M20/J20)-1</f>
        <v>0.10135521234706446</v>
      </c>
      <c r="M71" s="25">
        <f t="shared" ref="M71:M78" si="0">(L20/J20)-1</f>
        <v>9.7037920920202803E-2</v>
      </c>
      <c r="N71" s="25">
        <f t="shared" ref="N71:N78" si="1">(L20/K20)-1</f>
        <v>7.8563387004010332E-2</v>
      </c>
      <c r="O71" s="25">
        <f t="shared" ref="O71:O78" si="2">K20/J20-1</f>
        <v>1.7128834650609104E-2</v>
      </c>
      <c r="Q71" s="25">
        <f t="shared" ref="Q71:Q78" si="3">(R20/Q20)-1</f>
        <v>4.4639234424326268E-3</v>
      </c>
      <c r="R71" s="25">
        <f>(R20/O20)-1</f>
        <v>9.6166918059364725E-2</v>
      </c>
      <c r="S71" s="25">
        <f t="shared" ref="S71:S78" si="4">(Q20/P20)-1</f>
        <v>5.7843162678253845E-2</v>
      </c>
      <c r="T71" s="25">
        <f>P20/O20-1</f>
        <v>3.1623115014327574E-2</v>
      </c>
    </row>
    <row r="72" spans="1:20" ht="15" x14ac:dyDescent="0.25">
      <c r="A72" s="3" t="s">
        <v>85</v>
      </c>
      <c r="E72" s="25">
        <f>(H21/G21-1)</f>
        <v>-1.3720053957680944E-3</v>
      </c>
      <c r="F72" s="25">
        <f>(H21/E21)-1</f>
        <v>-3.949392368042659E-2</v>
      </c>
      <c r="G72" s="25">
        <f>G21/E21-1</f>
        <v>-3.8174293621486832E-2</v>
      </c>
      <c r="H72" s="25">
        <f t="shared" ref="H72:H77" si="5">(G21/F21-1)</f>
        <v>8.4923585482132857E-3</v>
      </c>
      <c r="I72" s="25">
        <f t="shared" ref="I72:I78" si="6">F21/E21-1</f>
        <v>-4.6273679492108033E-2</v>
      </c>
      <c r="K72" s="25">
        <f>(M21/L21)-1</f>
        <v>2.3800418522745836E-3</v>
      </c>
      <c r="L72" s="25">
        <f t="shared" ref="L72:L77" si="7">(M21/J21)-1</f>
        <v>5.6329962767235342E-2</v>
      </c>
      <c r="M72" s="25">
        <f t="shared" si="0"/>
        <v>5.3821822724311241E-2</v>
      </c>
      <c r="N72" s="25">
        <f t="shared" si="1"/>
        <v>8.2663332806112377E-2</v>
      </c>
      <c r="O72" s="25">
        <f t="shared" si="2"/>
        <v>-2.6639407845325258E-2</v>
      </c>
      <c r="Q72" s="25">
        <f t="shared" si="3"/>
        <v>3.7572021496650176E-3</v>
      </c>
      <c r="R72" s="25">
        <f t="shared" ref="R72:R78" si="8">(R21/O21)-1</f>
        <v>9.9763956533035048E-2</v>
      </c>
      <c r="S72" s="25">
        <f t="shared" si="4"/>
        <v>7.3546391927721277E-2</v>
      </c>
      <c r="T72" s="25">
        <f t="shared" ref="T72:T78" si="9">P21/O21-1</f>
        <v>2.0586903417247671E-2</v>
      </c>
    </row>
    <row r="73" spans="1:20" ht="15" x14ac:dyDescent="0.25">
      <c r="A73" s="3" t="s">
        <v>81</v>
      </c>
      <c r="E73" s="25">
        <f>(H22/G22-1)</f>
        <v>3.7694724932147539E-2</v>
      </c>
      <c r="F73" s="25">
        <f t="shared" ref="F73:F76" si="10">(H22/E22)-1</f>
        <v>1.382849138751574E-2</v>
      </c>
      <c r="G73" s="25">
        <f>G22/E22-1</f>
        <v>-2.2999281938329452E-2</v>
      </c>
      <c r="H73" s="25">
        <f t="shared" si="5"/>
        <v>-1.0102163464870473E-2</v>
      </c>
      <c r="I73" s="25">
        <f t="shared" si="6"/>
        <v>-1.3028736903397897E-2</v>
      </c>
      <c r="K73" s="25">
        <f t="shared" ref="K73:K78" si="11">(M22/L22)-1</f>
        <v>4.9002618016052324E-2</v>
      </c>
      <c r="L73" s="25">
        <f t="shared" si="7"/>
        <v>0.13920114746572643</v>
      </c>
      <c r="M73" s="25">
        <f t="shared" si="0"/>
        <v>8.5985037501874029E-2</v>
      </c>
      <c r="N73" s="25">
        <f t="shared" si="1"/>
        <v>7.7271530021466361E-2</v>
      </c>
      <c r="O73" s="25">
        <f t="shared" si="2"/>
        <v>8.0884969458294709E-3</v>
      </c>
      <c r="Q73" s="25">
        <f t="shared" si="3"/>
        <v>1.0897128810830381E-2</v>
      </c>
      <c r="R73" s="25">
        <f t="shared" si="8"/>
        <v>0.12366258903083982</v>
      </c>
      <c r="S73" s="25">
        <f t="shared" si="4"/>
        <v>8.8265364628096421E-2</v>
      </c>
      <c r="T73" s="25">
        <f t="shared" si="9"/>
        <v>2.1395996660502847E-2</v>
      </c>
    </row>
    <row r="74" spans="1:20" ht="15" x14ac:dyDescent="0.25">
      <c r="A74" s="3" t="s">
        <v>82</v>
      </c>
      <c r="E74" s="25">
        <f t="shared" ref="E74:E78" si="12">(H23/G23-1)</f>
        <v>-3.0618358552045866E-3</v>
      </c>
      <c r="F74" s="25">
        <f t="shared" si="10"/>
        <v>-1.917381895009318E-2</v>
      </c>
      <c r="G74" s="25">
        <f>G23/E23-1</f>
        <v>-1.6161466853573558E-2</v>
      </c>
      <c r="H74" s="25">
        <f t="shared" si="5"/>
        <v>-1.0872372458184065E-2</v>
      </c>
      <c r="I74" s="25">
        <f t="shared" si="6"/>
        <v>-5.3472314877444083E-3</v>
      </c>
      <c r="K74" s="25">
        <f t="shared" si="11"/>
        <v>9.2081661158764927E-3</v>
      </c>
      <c r="L74" s="25">
        <f t="shared" si="7"/>
        <v>8.7091001212895369E-2</v>
      </c>
      <c r="M74" s="25">
        <f t="shared" si="0"/>
        <v>7.7172220471387165E-2</v>
      </c>
      <c r="N74" s="25">
        <f t="shared" si="1"/>
        <v>5.0983391031956593E-2</v>
      </c>
      <c r="O74" s="25">
        <f t="shared" si="2"/>
        <v>2.4918404670235539E-2</v>
      </c>
      <c r="Q74" s="25">
        <f t="shared" si="3"/>
        <v>1.2307686085632596E-2</v>
      </c>
      <c r="R74" s="25">
        <f t="shared" si="8"/>
        <v>0.10834215298906424</v>
      </c>
      <c r="S74" s="25">
        <f t="shared" si="4"/>
        <v>6.2535674636714944E-2</v>
      </c>
      <c r="T74" s="25">
        <f t="shared" si="9"/>
        <v>3.0428343554755877E-2</v>
      </c>
    </row>
    <row r="75" spans="1:20" ht="15" x14ac:dyDescent="0.25">
      <c r="A75" s="3" t="s">
        <v>83</v>
      </c>
      <c r="E75" s="25">
        <f t="shared" si="12"/>
        <v>-2.3247800290491227E-2</v>
      </c>
      <c r="F75" s="25">
        <f t="shared" si="10"/>
        <v>-0.12252404493534974</v>
      </c>
      <c r="G75" s="25">
        <f t="shared" ref="G75:G76" si="13">G24/E24-1</f>
        <v>-0.10163913086080967</v>
      </c>
      <c r="H75" s="25">
        <f t="shared" si="5"/>
        <v>-2.9294629566481878E-2</v>
      </c>
      <c r="I75" s="25">
        <f t="shared" si="6"/>
        <v>-7.4527764549214948E-2</v>
      </c>
      <c r="K75" s="25">
        <f t="shared" si="11"/>
        <v>-1.2213244502909171E-2</v>
      </c>
      <c r="L75" s="25">
        <f t="shared" si="7"/>
        <v>-3.913379438022746E-2</v>
      </c>
      <c r="M75" s="25">
        <f t="shared" si="0"/>
        <v>-2.7253402343677902E-2</v>
      </c>
      <c r="N75" s="25">
        <f t="shared" si="1"/>
        <v>2.2720253638463861E-2</v>
      </c>
      <c r="O75" s="25">
        <f t="shared" si="2"/>
        <v>-4.8863465648943394E-2</v>
      </c>
      <c r="Q75" s="25">
        <f t="shared" si="3"/>
        <v>1.1297190618934749E-2</v>
      </c>
      <c r="R75" s="25">
        <f t="shared" si="8"/>
        <v>9.5034228657556952E-2</v>
      </c>
      <c r="S75" s="25">
        <f t="shared" si="4"/>
        <v>5.3584624943113113E-2</v>
      </c>
      <c r="T75" s="25">
        <f t="shared" si="9"/>
        <v>2.7731030621108488E-2</v>
      </c>
    </row>
    <row r="76" spans="1:20" ht="15" x14ac:dyDescent="0.25">
      <c r="A76" s="3" t="s">
        <v>86</v>
      </c>
      <c r="E76" s="25">
        <f t="shared" si="12"/>
        <v>3.0156101719677864E-2</v>
      </c>
      <c r="F76" s="25">
        <f t="shared" si="10"/>
        <v>-5.2658942311741397E-2</v>
      </c>
      <c r="G76" s="25">
        <f t="shared" si="13"/>
        <v>-8.0390771741460365E-2</v>
      </c>
      <c r="H76" s="25">
        <f t="shared" si="5"/>
        <v>9.3573112196383423E-3</v>
      </c>
      <c r="I76" s="25">
        <f t="shared" si="6"/>
        <v>-8.8916067643729835E-2</v>
      </c>
      <c r="K76" s="25">
        <f t="shared" si="11"/>
        <v>3.4029046529161722E-2</v>
      </c>
      <c r="L76" s="25">
        <f t="shared" si="7"/>
        <v>7.4403696234985883E-3</v>
      </c>
      <c r="M76" s="25">
        <f t="shared" si="0"/>
        <v>-2.5713665389682339E-2</v>
      </c>
      <c r="N76" s="25">
        <f t="shared" si="1"/>
        <v>5.7296835126886103E-2</v>
      </c>
      <c r="O76" s="25">
        <f t="shared" si="2"/>
        <v>-7.8512010779457464E-2</v>
      </c>
      <c r="Q76" s="25">
        <f t="shared" si="3"/>
        <v>3.7595708097235558E-3</v>
      </c>
      <c r="R76" s="25">
        <f>(R25/O25)-1</f>
        <v>6.3439994970656999E-2</v>
      </c>
      <c r="S76" s="25">
        <f t="shared" si="4"/>
        <v>4.7495097498546635E-2</v>
      </c>
      <c r="T76" s="25">
        <f t="shared" si="9"/>
        <v>1.1419427447661334E-2</v>
      </c>
    </row>
    <row r="77" spans="1:20" ht="15" x14ac:dyDescent="0.25">
      <c r="A77" s="3" t="s">
        <v>79</v>
      </c>
      <c r="E77" s="25">
        <f t="shared" si="12"/>
        <v>7.3110925130457138E-2</v>
      </c>
      <c r="F77" s="25">
        <f>(H26/E26)-1</f>
        <v>0.22248037317669911</v>
      </c>
      <c r="G77" s="25">
        <f>G26/E26-1</f>
        <v>0.1391929245600434</v>
      </c>
      <c r="H77" s="25">
        <f t="shared" si="5"/>
        <v>5.8843965026382561E-2</v>
      </c>
      <c r="I77" s="25">
        <f t="shared" si="6"/>
        <v>7.5883663870775164E-2</v>
      </c>
      <c r="K77" s="25">
        <f t="shared" si="11"/>
        <v>6.0540969018225477E-2</v>
      </c>
      <c r="L77" s="25">
        <f t="shared" si="7"/>
        <v>0.25806126879898006</v>
      </c>
      <c r="M77" s="25">
        <f t="shared" si="0"/>
        <v>0.18624485573961858</v>
      </c>
      <c r="N77" s="25">
        <f t="shared" si="1"/>
        <v>9.2974555078836341E-2</v>
      </c>
      <c r="O77" s="25">
        <f t="shared" si="2"/>
        <v>8.5336204971445673E-2</v>
      </c>
      <c r="Q77" s="25">
        <f t="shared" si="3"/>
        <v>-1.1713566433688039E-2</v>
      </c>
      <c r="R77" s="25">
        <f t="shared" si="8"/>
        <v>2.9105494372740681E-2</v>
      </c>
      <c r="S77" s="25">
        <f t="shared" si="4"/>
        <v>3.2233824038090164E-2</v>
      </c>
      <c r="T77" s="25">
        <f t="shared" si="9"/>
        <v>8.7858394156317132E-3</v>
      </c>
    </row>
    <row r="78" spans="1:20" ht="15" x14ac:dyDescent="0.25">
      <c r="A78" s="40" t="s">
        <v>80</v>
      </c>
      <c r="E78" s="68">
        <f t="shared" si="12"/>
        <v>4.1628521704129007E-3</v>
      </c>
      <c r="F78" s="68">
        <f>(H27/E27)-1</f>
        <v>-8.3265653418764796E-3</v>
      </c>
      <c r="G78" s="68">
        <f>G27/E27-1</f>
        <v>-1.2437641449586145E-2</v>
      </c>
      <c r="H78" s="68">
        <f>(G27/F27-1)</f>
        <v>1.1366946305227499E-2</v>
      </c>
      <c r="I78" s="68">
        <f t="shared" si="6"/>
        <v>-2.3537043445781669E-2</v>
      </c>
      <c r="J78" s="14"/>
      <c r="K78" s="68">
        <f t="shared" si="11"/>
        <v>1.1352496580442795E-2</v>
      </c>
      <c r="L78" s="68">
        <f>(M27/J27)-1</f>
        <v>8.8328781860795402E-2</v>
      </c>
      <c r="M78" s="68">
        <f t="shared" si="0"/>
        <v>7.6112221545526992E-2</v>
      </c>
      <c r="N78" s="68">
        <f t="shared" si="1"/>
        <v>6.8770283114993225E-2</v>
      </c>
      <c r="O78" s="68">
        <f t="shared" si="2"/>
        <v>6.8695196213122145E-3</v>
      </c>
      <c r="P78" s="14"/>
      <c r="Q78" s="68">
        <f t="shared" si="3"/>
        <v>7.1598390588460958E-3</v>
      </c>
      <c r="R78" s="68">
        <f t="shared" si="8"/>
        <v>9.7466911812951196E-2</v>
      </c>
      <c r="S78" s="68">
        <f t="shared" si="4"/>
        <v>5.6758169741120579E-2</v>
      </c>
      <c r="T78" s="68">
        <f t="shared" si="9"/>
        <v>3.1139494707663307E-2</v>
      </c>
    </row>
    <row r="91" spans="3:4" x14ac:dyDescent="0.2">
      <c r="C91" s="38"/>
      <c r="D91" s="38"/>
    </row>
    <row r="92" spans="3:4" x14ac:dyDescent="0.2">
      <c r="C92" s="38"/>
      <c r="D92" s="38"/>
    </row>
    <row r="93" spans="3:4" x14ac:dyDescent="0.2">
      <c r="C93" s="38"/>
      <c r="D93" s="38"/>
    </row>
    <row r="94" spans="3:4" x14ac:dyDescent="0.2">
      <c r="C94" s="38"/>
      <c r="D94" s="38"/>
    </row>
    <row r="95" spans="3:4" x14ac:dyDescent="0.2">
      <c r="C95" s="38"/>
      <c r="D95" s="38"/>
    </row>
    <row r="96" spans="3:4" x14ac:dyDescent="0.2">
      <c r="C96" s="38"/>
      <c r="D96" s="38"/>
    </row>
    <row r="97" spans="3:4" x14ac:dyDescent="0.2">
      <c r="C97" s="38"/>
      <c r="D97" s="38"/>
    </row>
  </sheetData>
  <phoneticPr fontId="8" type="noConversion"/>
  <pageMargins left="0.7" right="0.7" top="0.78740157499999996" bottom="0.78740157499999996" header="0.3" footer="0.3"/>
  <pageSetup paperSize="8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14D3D-57F8-4586-BD4C-F872099808E9}">
  <sheetPr>
    <tabColor rgb="FFE4CA5E"/>
    <pageSetUpPr fitToPage="1"/>
  </sheetPr>
  <dimension ref="A13:AA88"/>
  <sheetViews>
    <sheetView showGridLines="0" topLeftCell="A10" zoomScaleNormal="100" workbookViewId="0">
      <selection activeCell="F13" sqref="F13"/>
    </sheetView>
  </sheetViews>
  <sheetFormatPr baseColWidth="10" defaultColWidth="10.625" defaultRowHeight="15" x14ac:dyDescent="0.25"/>
  <cols>
    <col min="1" max="1" width="25.375" style="54" customWidth="1"/>
    <col min="2" max="3" width="10.625" style="54"/>
    <col min="4" max="4" width="35.125" style="54" customWidth="1"/>
    <col min="5" max="5" width="41.875" style="54" customWidth="1"/>
    <col min="6" max="6" width="34.625" style="54" customWidth="1"/>
    <col min="7" max="7" width="11.375" style="54" bestFit="1" customWidth="1"/>
    <col min="8" max="8" width="11.375" style="54" customWidth="1"/>
    <col min="9" max="15" width="11.375" style="54" bestFit="1" customWidth="1"/>
    <col min="16" max="16384" width="10.625" style="54"/>
  </cols>
  <sheetData>
    <row r="13" spans="1:6" x14ac:dyDescent="0.25">
      <c r="A13" s="5" t="s">
        <v>90</v>
      </c>
      <c r="B13" s="6"/>
      <c r="C13" s="7"/>
      <c r="D13" s="7"/>
      <c r="E13" s="7"/>
      <c r="F13" s="7"/>
    </row>
    <row r="14" spans="1:6" ht="3" customHeight="1" x14ac:dyDescent="0.25">
      <c r="A14" s="47"/>
      <c r="B14" s="48"/>
      <c r="C14" s="48"/>
      <c r="D14" s="48"/>
      <c r="E14" s="48"/>
      <c r="F14" s="48"/>
    </row>
    <row r="15" spans="1:6" x14ac:dyDescent="0.25">
      <c r="A15" s="11" t="s">
        <v>70</v>
      </c>
      <c r="B15" s="13"/>
      <c r="C15" s="11"/>
      <c r="D15" s="11"/>
      <c r="E15" s="11"/>
      <c r="F15" s="11"/>
    </row>
    <row r="16" spans="1:6" x14ac:dyDescent="0.25">
      <c r="A16" s="11"/>
      <c r="B16" s="13" t="s">
        <v>91</v>
      </c>
      <c r="C16" s="11" t="s">
        <v>92</v>
      </c>
      <c r="D16" s="11" t="s">
        <v>93</v>
      </c>
      <c r="E16" s="11" t="s">
        <v>95</v>
      </c>
      <c r="F16" s="11" t="s">
        <v>94</v>
      </c>
    </row>
    <row r="17" spans="1:27" x14ac:dyDescent="0.25">
      <c r="A17" s="60"/>
      <c r="B17" s="54">
        <v>2021</v>
      </c>
      <c r="C17" s="54">
        <v>1</v>
      </c>
      <c r="D17" s="55">
        <v>7.566457923819816</v>
      </c>
      <c r="E17" s="55"/>
      <c r="F17" s="56">
        <f>AVERAGE($D$17:$D$28)</f>
        <v>7.6609648210958339</v>
      </c>
      <c r="G17" s="55"/>
      <c r="H17" s="55"/>
      <c r="I17" s="55"/>
      <c r="J17" s="55"/>
      <c r="K17" s="55"/>
      <c r="L17" s="55"/>
      <c r="M17" s="55"/>
      <c r="N17" s="55"/>
      <c r="O17" s="55"/>
      <c r="S17" s="55"/>
      <c r="T17" s="55"/>
      <c r="U17" s="55"/>
      <c r="V17" s="55"/>
      <c r="W17" s="55"/>
      <c r="X17" s="55"/>
      <c r="Y17" s="55"/>
      <c r="Z17" s="55"/>
      <c r="AA17" s="55"/>
    </row>
    <row r="18" spans="1:27" x14ac:dyDescent="0.25">
      <c r="C18" s="54">
        <v>2</v>
      </c>
      <c r="D18" s="55">
        <v>7.5413361893691313</v>
      </c>
      <c r="E18" s="55"/>
      <c r="F18" s="56">
        <f t="shared" ref="F18:F28" si="0">AVERAGE($D$17:$D$28)</f>
        <v>7.6609648210958339</v>
      </c>
      <c r="G18" s="55"/>
      <c r="H18" s="55"/>
      <c r="I18" s="55"/>
      <c r="J18" s="55"/>
      <c r="K18" s="55"/>
      <c r="L18" s="55"/>
      <c r="M18" s="55"/>
      <c r="N18" s="55"/>
      <c r="O18" s="55"/>
      <c r="S18" s="55"/>
      <c r="T18" s="55"/>
      <c r="U18" s="55"/>
      <c r="V18" s="55"/>
      <c r="W18" s="55"/>
      <c r="X18" s="55"/>
      <c r="Y18" s="55"/>
      <c r="Z18" s="55"/>
      <c r="AA18" s="55"/>
    </row>
    <row r="19" spans="1:27" x14ac:dyDescent="0.25">
      <c r="C19" s="54">
        <v>3</v>
      </c>
      <c r="D19" s="55">
        <v>7.6191685819448107</v>
      </c>
      <c r="E19" s="55"/>
      <c r="F19" s="56">
        <f t="shared" si="0"/>
        <v>7.6609648210958339</v>
      </c>
      <c r="G19" s="55"/>
      <c r="H19" s="55"/>
      <c r="I19" s="55"/>
      <c r="J19" s="55"/>
      <c r="K19" s="55"/>
      <c r="L19" s="55"/>
      <c r="M19" s="55"/>
      <c r="N19" s="55"/>
      <c r="O19" s="55"/>
      <c r="S19" s="55"/>
      <c r="T19" s="55"/>
      <c r="U19" s="55"/>
      <c r="V19" s="55"/>
      <c r="W19" s="55"/>
      <c r="X19" s="55"/>
      <c r="Y19" s="55"/>
      <c r="Z19" s="55"/>
      <c r="AA19" s="55"/>
    </row>
    <row r="20" spans="1:27" x14ac:dyDescent="0.25">
      <c r="C20" s="54">
        <v>4</v>
      </c>
      <c r="D20" s="55">
        <v>7.610482020742916</v>
      </c>
      <c r="E20" s="55"/>
      <c r="F20" s="56">
        <f t="shared" si="0"/>
        <v>7.6609648210958339</v>
      </c>
      <c r="G20" s="55"/>
      <c r="H20" s="55"/>
      <c r="I20" s="55"/>
      <c r="J20" s="55"/>
      <c r="K20" s="55"/>
      <c r="L20" s="55"/>
      <c r="M20" s="55"/>
      <c r="N20" s="55"/>
      <c r="O20" s="55"/>
      <c r="S20" s="55"/>
      <c r="T20" s="55"/>
      <c r="U20" s="55"/>
      <c r="V20" s="55"/>
      <c r="W20" s="55"/>
      <c r="X20" s="55"/>
      <c r="Y20" s="55"/>
      <c r="Z20" s="55"/>
      <c r="AA20" s="55"/>
    </row>
    <row r="21" spans="1:27" x14ac:dyDescent="0.25">
      <c r="C21" s="54">
        <v>5</v>
      </c>
      <c r="D21" s="55">
        <v>7.6050244003994507</v>
      </c>
      <c r="F21" s="56">
        <f t="shared" si="0"/>
        <v>7.6609648210958339</v>
      </c>
      <c r="S21" s="55"/>
      <c r="T21" s="55"/>
      <c r="U21" s="55"/>
      <c r="V21" s="55"/>
      <c r="W21" s="55"/>
      <c r="X21" s="55"/>
      <c r="Y21" s="55"/>
      <c r="Z21" s="55"/>
      <c r="AA21" s="55"/>
    </row>
    <row r="22" spans="1:27" x14ac:dyDescent="0.25">
      <c r="C22" s="54">
        <v>6</v>
      </c>
      <c r="D22" s="55">
        <v>7.650953323845175</v>
      </c>
      <c r="E22" s="57"/>
      <c r="F22" s="56">
        <f t="shared" si="0"/>
        <v>7.6609648210958339</v>
      </c>
      <c r="G22" s="57"/>
      <c r="H22" s="57"/>
      <c r="I22" s="57"/>
      <c r="J22" s="57"/>
      <c r="K22" s="57"/>
      <c r="L22" s="57"/>
      <c r="M22" s="57"/>
      <c r="N22" s="57"/>
      <c r="O22" s="57"/>
      <c r="S22" s="57"/>
      <c r="T22" s="57"/>
      <c r="U22" s="57"/>
      <c r="V22" s="57"/>
      <c r="W22" s="57"/>
      <c r="X22" s="57"/>
      <c r="Y22" s="57"/>
      <c r="Z22" s="57"/>
      <c r="AA22" s="57"/>
    </row>
    <row r="23" spans="1:27" x14ac:dyDescent="0.25">
      <c r="C23" s="54">
        <v>7</v>
      </c>
      <c r="D23" s="55">
        <v>7.7518157847549958</v>
      </c>
      <c r="E23" s="57"/>
      <c r="F23" s="56">
        <f t="shared" si="0"/>
        <v>7.6609648210958339</v>
      </c>
      <c r="G23" s="57"/>
      <c r="H23" s="57"/>
      <c r="I23" s="57"/>
      <c r="J23" s="57"/>
      <c r="K23" s="57"/>
      <c r="L23" s="57"/>
      <c r="M23" s="57"/>
      <c r="N23" s="57"/>
      <c r="O23" s="57"/>
      <c r="S23" s="57"/>
      <c r="T23" s="57"/>
      <c r="U23" s="57"/>
      <c r="V23" s="57"/>
      <c r="W23" s="57"/>
      <c r="X23" s="57"/>
      <c r="Y23" s="57"/>
      <c r="Z23" s="57"/>
      <c r="AA23" s="57"/>
    </row>
    <row r="24" spans="1:27" x14ac:dyDescent="0.25">
      <c r="C24" s="54">
        <v>8</v>
      </c>
      <c r="D24" s="55">
        <v>7.7132380866569568</v>
      </c>
      <c r="E24" s="57"/>
      <c r="F24" s="56">
        <f t="shared" si="0"/>
        <v>7.6609648210958339</v>
      </c>
      <c r="G24" s="57"/>
      <c r="H24" s="57"/>
      <c r="I24" s="57"/>
      <c r="J24" s="57"/>
      <c r="K24" s="57"/>
      <c r="L24" s="57"/>
      <c r="M24" s="57"/>
      <c r="N24" s="57"/>
      <c r="O24" s="57"/>
      <c r="S24" s="57"/>
      <c r="T24" s="57"/>
      <c r="U24" s="57"/>
      <c r="V24" s="57"/>
      <c r="W24" s="57"/>
      <c r="X24" s="57"/>
      <c r="Y24" s="57"/>
      <c r="Z24" s="57"/>
      <c r="AA24" s="57"/>
    </row>
    <row r="25" spans="1:27" x14ac:dyDescent="0.25">
      <c r="C25" s="54">
        <v>9</v>
      </c>
      <c r="D25" s="55">
        <v>7.6764036970811542</v>
      </c>
      <c r="F25" s="56">
        <f t="shared" si="0"/>
        <v>7.6609648210958339</v>
      </c>
    </row>
    <row r="26" spans="1:27" x14ac:dyDescent="0.25">
      <c r="C26" s="54">
        <v>10</v>
      </c>
      <c r="D26" s="55">
        <v>7.6632517887195757</v>
      </c>
      <c r="F26" s="56">
        <f t="shared" si="0"/>
        <v>7.6609648210958339</v>
      </c>
    </row>
    <row r="27" spans="1:27" x14ac:dyDescent="0.25">
      <c r="C27" s="54">
        <v>11</v>
      </c>
      <c r="D27" s="55">
        <v>7.7758492506443009</v>
      </c>
      <c r="F27" s="56">
        <f t="shared" si="0"/>
        <v>7.6609648210958339</v>
      </c>
    </row>
    <row r="28" spans="1:27" x14ac:dyDescent="0.25">
      <c r="C28" s="54">
        <v>12</v>
      </c>
      <c r="D28" s="55">
        <v>7.757596805171727</v>
      </c>
      <c r="F28" s="56">
        <f t="shared" si="0"/>
        <v>7.6609648210958339</v>
      </c>
    </row>
    <row r="29" spans="1:27" x14ac:dyDescent="0.25">
      <c r="B29" s="54">
        <v>2022</v>
      </c>
      <c r="C29" s="54">
        <v>1</v>
      </c>
      <c r="D29" s="49">
        <v>7.7009350171391402</v>
      </c>
      <c r="E29" s="55">
        <f>D17</f>
        <v>7.566457923819816</v>
      </c>
      <c r="F29" s="56">
        <f>AVERAGE($D$29:$D$40)</f>
        <v>7.898905203261239</v>
      </c>
    </row>
    <row r="30" spans="1:27" x14ac:dyDescent="0.25">
      <c r="C30" s="54">
        <v>2</v>
      </c>
      <c r="D30" s="49">
        <v>7.6985774025187492</v>
      </c>
      <c r="E30" s="55">
        <f t="shared" ref="E30:E73" si="1">D18</f>
        <v>7.5413361893691313</v>
      </c>
      <c r="F30" s="56">
        <f t="shared" ref="F30:F40" si="2">AVERAGE($D$29:$D$40)</f>
        <v>7.898905203261239</v>
      </c>
    </row>
    <row r="31" spans="1:27" x14ac:dyDescent="0.25">
      <c r="C31" s="54">
        <v>3</v>
      </c>
      <c r="D31" s="49">
        <v>7.744571320760552</v>
      </c>
      <c r="E31" s="55">
        <f t="shared" si="1"/>
        <v>7.6191685819448107</v>
      </c>
      <c r="F31" s="56">
        <f t="shared" si="2"/>
        <v>7.898905203261239</v>
      </c>
    </row>
    <row r="32" spans="1:27" x14ac:dyDescent="0.25">
      <c r="C32" s="54">
        <v>4</v>
      </c>
      <c r="D32" s="49">
        <v>7.8054700901772378</v>
      </c>
      <c r="E32" s="55">
        <f t="shared" si="1"/>
        <v>7.610482020742916</v>
      </c>
      <c r="F32" s="56">
        <f t="shared" si="2"/>
        <v>7.898905203261239</v>
      </c>
    </row>
    <row r="33" spans="2:6" x14ac:dyDescent="0.25">
      <c r="C33" s="54">
        <v>5</v>
      </c>
      <c r="D33" s="49">
        <v>7.8326291464616462</v>
      </c>
      <c r="E33" s="55">
        <f t="shared" si="1"/>
        <v>7.6050244003994507</v>
      </c>
      <c r="F33" s="56">
        <f t="shared" si="2"/>
        <v>7.898905203261239</v>
      </c>
    </row>
    <row r="34" spans="2:6" x14ac:dyDescent="0.25">
      <c r="C34" s="54">
        <v>6</v>
      </c>
      <c r="D34" s="49">
        <v>7.8609027081312757</v>
      </c>
      <c r="E34" s="55">
        <f t="shared" si="1"/>
        <v>7.650953323845175</v>
      </c>
      <c r="F34" s="56">
        <f t="shared" si="2"/>
        <v>7.898905203261239</v>
      </c>
    </row>
    <row r="35" spans="2:6" x14ac:dyDescent="0.25">
      <c r="C35" s="54">
        <v>7</v>
      </c>
      <c r="D35" s="49">
        <v>8.0071844414490787</v>
      </c>
      <c r="E35" s="55">
        <f t="shared" si="1"/>
        <v>7.7518157847549958</v>
      </c>
      <c r="F35" s="56">
        <f t="shared" si="2"/>
        <v>7.898905203261239</v>
      </c>
    </row>
    <row r="36" spans="2:6" x14ac:dyDescent="0.25">
      <c r="C36" s="54">
        <v>8</v>
      </c>
      <c r="D36" s="49">
        <v>7.9797713338753331</v>
      </c>
      <c r="E36" s="55">
        <f t="shared" si="1"/>
        <v>7.7132380866569568</v>
      </c>
      <c r="F36" s="56">
        <f t="shared" si="2"/>
        <v>7.898905203261239</v>
      </c>
    </row>
    <row r="37" spans="2:6" x14ac:dyDescent="0.25">
      <c r="B37" s="69"/>
      <c r="C37" s="54">
        <v>9</v>
      </c>
      <c r="D37" s="49">
        <v>7.9263378971023659</v>
      </c>
      <c r="E37" s="55">
        <f t="shared" si="1"/>
        <v>7.6764036970811542</v>
      </c>
      <c r="F37" s="56">
        <f t="shared" si="2"/>
        <v>7.898905203261239</v>
      </c>
    </row>
    <row r="38" spans="2:6" x14ac:dyDescent="0.25">
      <c r="C38" s="54">
        <v>10</v>
      </c>
      <c r="D38" s="49">
        <v>7.9847637946041674</v>
      </c>
      <c r="E38" s="55">
        <f t="shared" si="1"/>
        <v>7.6632517887195757</v>
      </c>
      <c r="F38" s="56">
        <f t="shared" si="2"/>
        <v>7.898905203261239</v>
      </c>
    </row>
    <row r="39" spans="2:6" x14ac:dyDescent="0.25">
      <c r="C39" s="54">
        <v>11</v>
      </c>
      <c r="D39" s="49">
        <v>8.1042608188419631</v>
      </c>
      <c r="E39" s="55">
        <f t="shared" si="1"/>
        <v>7.7758492506443009</v>
      </c>
      <c r="F39" s="56">
        <f t="shared" si="2"/>
        <v>7.898905203261239</v>
      </c>
    </row>
    <row r="40" spans="2:6" x14ac:dyDescent="0.25">
      <c r="C40" s="54">
        <v>12</v>
      </c>
      <c r="D40" s="49">
        <v>8.1414584680733526</v>
      </c>
      <c r="E40" s="55">
        <f t="shared" si="1"/>
        <v>7.757596805171727</v>
      </c>
      <c r="F40" s="56">
        <f t="shared" si="2"/>
        <v>7.898905203261239</v>
      </c>
    </row>
    <row r="41" spans="2:6" x14ac:dyDescent="0.25">
      <c r="B41" s="54">
        <v>2023</v>
      </c>
      <c r="C41" s="54">
        <v>1</v>
      </c>
      <c r="D41" s="55">
        <v>8.3408154476720977</v>
      </c>
      <c r="E41" s="55">
        <f t="shared" si="1"/>
        <v>7.7009350171391402</v>
      </c>
      <c r="F41" s="56">
        <f>AVERAGE($D$41:$D$52)</f>
        <v>8.3547846088014612</v>
      </c>
    </row>
    <row r="42" spans="2:6" x14ac:dyDescent="0.25">
      <c r="C42" s="54">
        <v>2</v>
      </c>
      <c r="D42" s="55">
        <v>8.3135784569068321</v>
      </c>
      <c r="E42" s="55">
        <f t="shared" si="1"/>
        <v>7.6985774025187492</v>
      </c>
      <c r="F42" s="56">
        <f t="shared" ref="F42:F52" si="3">AVERAGE($D$41:$D$52)</f>
        <v>8.3547846088014612</v>
      </c>
    </row>
    <row r="43" spans="2:6" x14ac:dyDescent="0.25">
      <c r="C43" s="54">
        <v>3</v>
      </c>
      <c r="D43" s="55">
        <v>8.3310123692966052</v>
      </c>
      <c r="E43" s="55">
        <f t="shared" si="1"/>
        <v>7.744571320760552</v>
      </c>
      <c r="F43" s="56">
        <f t="shared" si="3"/>
        <v>8.3547846088014612</v>
      </c>
    </row>
    <row r="44" spans="2:6" x14ac:dyDescent="0.25">
      <c r="C44" s="54">
        <v>4</v>
      </c>
      <c r="D44" s="55">
        <v>8.325980911279915</v>
      </c>
      <c r="E44" s="55">
        <f t="shared" si="1"/>
        <v>7.8054700901772378</v>
      </c>
      <c r="F44" s="56">
        <f t="shared" si="3"/>
        <v>8.3547846088014612</v>
      </c>
    </row>
    <row r="45" spans="2:6" x14ac:dyDescent="0.25">
      <c r="C45" s="54">
        <v>5</v>
      </c>
      <c r="D45" s="55">
        <v>8.2940787017844748</v>
      </c>
      <c r="E45" s="55">
        <f t="shared" si="1"/>
        <v>7.8326291464616462</v>
      </c>
      <c r="F45" s="56">
        <f t="shared" si="3"/>
        <v>8.3547846088014612</v>
      </c>
    </row>
    <row r="46" spans="2:6" x14ac:dyDescent="0.25">
      <c r="C46" s="54">
        <v>6</v>
      </c>
      <c r="D46" s="55">
        <v>8.3235989305122153</v>
      </c>
      <c r="E46" s="55">
        <f t="shared" si="1"/>
        <v>7.8609027081312757</v>
      </c>
      <c r="F46" s="56">
        <f t="shared" si="3"/>
        <v>8.3547846088014612</v>
      </c>
    </row>
    <row r="47" spans="2:6" x14ac:dyDescent="0.25">
      <c r="C47" s="54">
        <v>7</v>
      </c>
      <c r="D47" s="55">
        <v>8.3968966878175699</v>
      </c>
      <c r="E47" s="55">
        <f t="shared" si="1"/>
        <v>8.0071844414490787</v>
      </c>
      <c r="F47" s="56">
        <f t="shared" si="3"/>
        <v>8.3547846088014612</v>
      </c>
    </row>
    <row r="48" spans="2:6" x14ac:dyDescent="0.25">
      <c r="C48" s="54">
        <v>8</v>
      </c>
      <c r="D48" s="55">
        <v>8.4039290183922066</v>
      </c>
      <c r="E48" s="55">
        <f t="shared" si="1"/>
        <v>7.9797713338753331</v>
      </c>
      <c r="F48" s="56">
        <f t="shared" si="3"/>
        <v>8.3547846088014612</v>
      </c>
    </row>
    <row r="49" spans="2:16" x14ac:dyDescent="0.25">
      <c r="C49" s="54">
        <v>9</v>
      </c>
      <c r="D49" s="55">
        <v>8.387514369050713</v>
      </c>
      <c r="E49" s="55">
        <f t="shared" si="1"/>
        <v>7.9263378971023659</v>
      </c>
      <c r="F49" s="56">
        <f t="shared" si="3"/>
        <v>8.3547846088014612</v>
      </c>
    </row>
    <row r="50" spans="2:16" x14ac:dyDescent="0.25">
      <c r="C50" s="54">
        <v>10</v>
      </c>
      <c r="D50" s="55">
        <v>8.3143023013441244</v>
      </c>
      <c r="E50" s="55">
        <f t="shared" si="1"/>
        <v>7.9847637946041674</v>
      </c>
      <c r="F50" s="56">
        <f t="shared" si="3"/>
        <v>8.3547846088014612</v>
      </c>
    </row>
    <row r="51" spans="2:16" x14ac:dyDescent="0.25">
      <c r="C51" s="54">
        <v>11</v>
      </c>
      <c r="D51" s="55">
        <v>8.4302738684383769</v>
      </c>
      <c r="E51" s="55">
        <f t="shared" si="1"/>
        <v>8.1042608188419631</v>
      </c>
      <c r="F51" s="56">
        <f t="shared" si="3"/>
        <v>8.3547846088014612</v>
      </c>
      <c r="G51" s="55"/>
      <c r="H51" s="55"/>
      <c r="I51" s="55"/>
      <c r="J51" s="55"/>
      <c r="K51" s="55"/>
      <c r="L51" s="55"/>
      <c r="M51" s="55"/>
      <c r="N51" s="55"/>
      <c r="O51" s="55"/>
      <c r="P51" s="55"/>
    </row>
    <row r="52" spans="2:16" x14ac:dyDescent="0.25">
      <c r="C52" s="54">
        <v>12</v>
      </c>
      <c r="D52" s="55">
        <v>8.3954342431223932</v>
      </c>
      <c r="E52" s="55">
        <f t="shared" si="1"/>
        <v>8.1414584680733526</v>
      </c>
      <c r="F52" s="56">
        <f t="shared" si="3"/>
        <v>8.3547846088014612</v>
      </c>
      <c r="G52" s="55"/>
      <c r="H52" s="55"/>
      <c r="I52" s="55"/>
      <c r="J52" s="55"/>
      <c r="K52" s="55"/>
      <c r="L52" s="55"/>
      <c r="M52" s="55"/>
      <c r="N52" s="55"/>
      <c r="O52" s="55"/>
      <c r="P52" s="55"/>
    </row>
    <row r="53" spans="2:16" x14ac:dyDescent="0.25">
      <c r="B53" s="54">
        <v>2024</v>
      </c>
      <c r="C53" s="54">
        <v>1</v>
      </c>
      <c r="D53" s="49">
        <v>8.4117515068399644</v>
      </c>
      <c r="E53" s="55">
        <f t="shared" si="1"/>
        <v>8.3408154476720977</v>
      </c>
      <c r="F53" s="56">
        <f>AVERAGE($D$53:$D$64)</f>
        <v>8.3956487984709032</v>
      </c>
      <c r="G53" s="55"/>
      <c r="H53" s="55"/>
      <c r="I53" s="55"/>
      <c r="J53" s="55"/>
      <c r="K53" s="55"/>
      <c r="L53" s="55"/>
      <c r="M53" s="55"/>
      <c r="N53" s="55"/>
      <c r="O53" s="55"/>
      <c r="P53" s="55"/>
    </row>
    <row r="54" spans="2:16" x14ac:dyDescent="0.25">
      <c r="C54" s="54">
        <v>2</v>
      </c>
      <c r="D54" s="49">
        <v>8.2629863727779487</v>
      </c>
      <c r="E54" s="55">
        <f t="shared" si="1"/>
        <v>8.3135784569068321</v>
      </c>
      <c r="F54" s="56">
        <f t="shared" ref="F54:F64" si="4">AVERAGE($D$53:$D$64)</f>
        <v>8.3956487984709032</v>
      </c>
      <c r="G54" s="55"/>
      <c r="H54" s="55"/>
      <c r="I54" s="55"/>
      <c r="J54" s="55"/>
      <c r="K54" s="55"/>
      <c r="L54" s="55"/>
      <c r="M54" s="55"/>
      <c r="N54" s="55"/>
      <c r="O54" s="55"/>
      <c r="P54" s="55"/>
    </row>
    <row r="55" spans="2:16" x14ac:dyDescent="0.25">
      <c r="C55" s="54">
        <v>3</v>
      </c>
      <c r="D55" s="49">
        <v>8.2982316917211723</v>
      </c>
      <c r="E55" s="55">
        <f t="shared" si="1"/>
        <v>8.3310123692966052</v>
      </c>
      <c r="F55" s="56">
        <f t="shared" si="4"/>
        <v>8.3956487984709032</v>
      </c>
      <c r="G55" s="55"/>
      <c r="H55" s="55"/>
      <c r="I55" s="55"/>
      <c r="J55" s="55"/>
      <c r="K55" s="55"/>
      <c r="L55" s="55"/>
      <c r="M55" s="55"/>
      <c r="N55" s="55"/>
      <c r="O55" s="55"/>
      <c r="P55" s="55"/>
    </row>
    <row r="56" spans="2:16" x14ac:dyDescent="0.25">
      <c r="C56" s="54">
        <v>4</v>
      </c>
      <c r="D56" s="49">
        <v>8.299633310731215</v>
      </c>
      <c r="E56" s="55">
        <f t="shared" si="1"/>
        <v>8.325980911279915</v>
      </c>
      <c r="F56" s="56">
        <f t="shared" si="4"/>
        <v>8.3956487984709032</v>
      </c>
      <c r="G56" s="57"/>
      <c r="H56" s="57"/>
      <c r="I56" s="57"/>
      <c r="J56" s="57"/>
      <c r="K56" s="57"/>
      <c r="L56" s="57"/>
      <c r="M56" s="57"/>
      <c r="N56" s="57"/>
      <c r="O56" s="57"/>
      <c r="P56" s="57"/>
    </row>
    <row r="57" spans="2:16" x14ac:dyDescent="0.25">
      <c r="C57" s="54">
        <v>5</v>
      </c>
      <c r="D57" s="49">
        <v>8.3458253916106706</v>
      </c>
      <c r="E57" s="55">
        <f t="shared" si="1"/>
        <v>8.2940787017844748</v>
      </c>
      <c r="F57" s="56">
        <f t="shared" si="4"/>
        <v>8.3956487984709032</v>
      </c>
      <c r="G57" s="57"/>
      <c r="H57" s="57"/>
      <c r="I57" s="57"/>
      <c r="J57" s="57"/>
      <c r="K57" s="57"/>
      <c r="L57" s="57"/>
      <c r="M57" s="57"/>
      <c r="N57" s="57"/>
      <c r="O57" s="57"/>
      <c r="P57" s="57"/>
    </row>
    <row r="58" spans="2:16" x14ac:dyDescent="0.25">
      <c r="C58" s="54">
        <v>6</v>
      </c>
      <c r="D58" s="49">
        <v>8.2830591894171732</v>
      </c>
      <c r="E58" s="55">
        <f t="shared" si="1"/>
        <v>8.3235989305122153</v>
      </c>
      <c r="F58" s="56">
        <f t="shared" si="4"/>
        <v>8.3956487984709032</v>
      </c>
    </row>
    <row r="59" spans="2:16" x14ac:dyDescent="0.25">
      <c r="C59" s="54">
        <v>7</v>
      </c>
      <c r="D59" s="49">
        <v>8.4742909688819239</v>
      </c>
      <c r="E59" s="55">
        <f t="shared" si="1"/>
        <v>8.3968966878175699</v>
      </c>
      <c r="F59" s="56">
        <f t="shared" si="4"/>
        <v>8.3956487984709032</v>
      </c>
      <c r="G59" s="55"/>
      <c r="H59" s="55"/>
      <c r="I59" s="55"/>
      <c r="J59" s="55"/>
      <c r="K59" s="55"/>
      <c r="L59" s="55"/>
      <c r="M59" s="55"/>
      <c r="N59" s="55"/>
      <c r="O59" s="55"/>
      <c r="P59" s="55"/>
    </row>
    <row r="60" spans="2:16" x14ac:dyDescent="0.25">
      <c r="C60" s="54">
        <v>8</v>
      </c>
      <c r="D60" s="49">
        <v>8.4323331691642274</v>
      </c>
      <c r="E60" s="55">
        <f t="shared" si="1"/>
        <v>8.4039290183922066</v>
      </c>
      <c r="F60" s="56">
        <f t="shared" si="4"/>
        <v>8.3956487984709032</v>
      </c>
      <c r="G60" s="55"/>
      <c r="H60" s="55"/>
      <c r="I60" s="55"/>
      <c r="J60" s="55"/>
      <c r="K60" s="55"/>
      <c r="L60" s="55"/>
      <c r="M60" s="55"/>
      <c r="N60" s="55"/>
      <c r="O60" s="55"/>
      <c r="P60" s="55"/>
    </row>
    <row r="61" spans="2:16" x14ac:dyDescent="0.25">
      <c r="C61" s="54">
        <v>9</v>
      </c>
      <c r="D61" s="49">
        <v>8.3991105777185435</v>
      </c>
      <c r="E61" s="55">
        <f t="shared" si="1"/>
        <v>8.387514369050713</v>
      </c>
      <c r="F61" s="56">
        <f t="shared" si="4"/>
        <v>8.3956487984709032</v>
      </c>
      <c r="G61" s="55"/>
      <c r="H61" s="55"/>
      <c r="I61" s="55"/>
      <c r="J61" s="55"/>
      <c r="K61" s="55"/>
      <c r="L61" s="55"/>
      <c r="M61" s="55"/>
      <c r="N61" s="55"/>
      <c r="O61" s="55"/>
      <c r="P61" s="55"/>
    </row>
    <row r="62" spans="2:16" x14ac:dyDescent="0.25">
      <c r="C62" s="54">
        <v>10</v>
      </c>
      <c r="D62" s="49">
        <v>8.4114575409141761</v>
      </c>
      <c r="E62" s="55">
        <f t="shared" si="1"/>
        <v>8.3143023013441244</v>
      </c>
      <c r="F62" s="56">
        <f t="shared" si="4"/>
        <v>8.3956487984709032</v>
      </c>
      <c r="G62" s="55"/>
      <c r="H62" s="55"/>
      <c r="I62" s="55"/>
      <c r="J62" s="55"/>
      <c r="K62" s="55"/>
      <c r="L62" s="55"/>
      <c r="M62" s="55"/>
      <c r="N62" s="55"/>
      <c r="O62" s="55"/>
      <c r="P62" s="55"/>
    </row>
    <row r="63" spans="2:16" x14ac:dyDescent="0.25">
      <c r="C63" s="54">
        <v>11</v>
      </c>
      <c r="D63" s="49">
        <v>8.5962335237728382</v>
      </c>
      <c r="E63" s="55">
        <f t="shared" si="1"/>
        <v>8.4302738684383769</v>
      </c>
      <c r="F63" s="56">
        <f t="shared" si="4"/>
        <v>8.3956487984709032</v>
      </c>
      <c r="G63" s="55"/>
      <c r="H63" s="55"/>
      <c r="I63" s="55"/>
      <c r="J63" s="55"/>
      <c r="K63" s="55"/>
      <c r="L63" s="55"/>
      <c r="M63" s="55"/>
      <c r="N63" s="55"/>
      <c r="O63" s="55"/>
      <c r="P63" s="55"/>
    </row>
    <row r="64" spans="2:16" x14ac:dyDescent="0.25">
      <c r="C64" s="54">
        <v>12</v>
      </c>
      <c r="D64" s="49">
        <v>8.5328723381009706</v>
      </c>
      <c r="E64" s="55">
        <f t="shared" si="1"/>
        <v>8.3954342431223932</v>
      </c>
      <c r="F64" s="56">
        <f t="shared" si="4"/>
        <v>8.3956487984709032</v>
      </c>
      <c r="G64" s="57"/>
      <c r="H64" s="57"/>
      <c r="I64" s="57"/>
      <c r="J64" s="57"/>
      <c r="K64" s="57"/>
      <c r="L64" s="57"/>
      <c r="M64" s="57"/>
      <c r="N64" s="57"/>
      <c r="O64" s="57"/>
      <c r="P64" s="57"/>
    </row>
    <row r="65" spans="2:16" x14ac:dyDescent="0.25">
      <c r="B65" s="70" t="s">
        <v>133</v>
      </c>
      <c r="C65" s="54">
        <v>1</v>
      </c>
      <c r="D65" s="55">
        <v>8.5077648096956668</v>
      </c>
      <c r="E65" s="55">
        <f t="shared" si="1"/>
        <v>8.4117515068399644</v>
      </c>
      <c r="F65" s="56">
        <f>AVERAGE($D$65:$D$73)</f>
        <v>8.4751599436186691</v>
      </c>
      <c r="G65" s="57"/>
      <c r="H65" s="57"/>
      <c r="I65" s="57"/>
      <c r="J65" s="57"/>
      <c r="K65" s="57"/>
      <c r="L65" s="57"/>
      <c r="M65" s="57"/>
      <c r="N65" s="57"/>
      <c r="O65" s="57"/>
      <c r="P65" s="57"/>
    </row>
    <row r="66" spans="2:16" x14ac:dyDescent="0.25">
      <c r="C66" s="54">
        <v>2</v>
      </c>
      <c r="D66" s="55">
        <v>8.3820715995087411</v>
      </c>
      <c r="E66" s="55">
        <f t="shared" si="1"/>
        <v>8.2629863727779487</v>
      </c>
      <c r="F66" s="56">
        <f t="shared" ref="F66:F73" si="5">AVERAGE($D$65:$D$73)</f>
        <v>8.4751599436186691</v>
      </c>
      <c r="G66" s="55"/>
      <c r="H66" s="57"/>
    </row>
    <row r="67" spans="2:16" x14ac:dyDescent="0.25">
      <c r="C67" s="54">
        <v>3</v>
      </c>
      <c r="D67" s="55">
        <v>8.469310449884313</v>
      </c>
      <c r="E67" s="55">
        <f t="shared" si="1"/>
        <v>8.2982316917211723</v>
      </c>
      <c r="F67" s="56">
        <f t="shared" si="5"/>
        <v>8.4751599436186691</v>
      </c>
      <c r="H67" s="57"/>
    </row>
    <row r="68" spans="2:16" x14ac:dyDescent="0.25">
      <c r="C68" s="54">
        <v>4</v>
      </c>
      <c r="D68" s="55">
        <v>8.4834856942355685</v>
      </c>
      <c r="E68" s="55">
        <f t="shared" si="1"/>
        <v>8.299633310731215</v>
      </c>
      <c r="F68" s="56">
        <f t="shared" si="5"/>
        <v>8.4751599436186691</v>
      </c>
      <c r="H68" s="57"/>
    </row>
    <row r="69" spans="2:16" x14ac:dyDescent="0.25">
      <c r="C69" s="54">
        <v>5</v>
      </c>
      <c r="D69" s="55">
        <v>8.4637271969463388</v>
      </c>
      <c r="E69" s="55">
        <f t="shared" si="1"/>
        <v>8.3458253916106706</v>
      </c>
      <c r="F69" s="56">
        <f t="shared" si="5"/>
        <v>8.4751599436186691</v>
      </c>
      <c r="H69" s="57"/>
    </row>
    <row r="70" spans="2:16" x14ac:dyDescent="0.25">
      <c r="C70" s="54">
        <v>6</v>
      </c>
      <c r="D70" s="55">
        <v>8.4285032267903368</v>
      </c>
      <c r="E70" s="55">
        <f t="shared" si="1"/>
        <v>8.2830591894171732</v>
      </c>
      <c r="F70" s="56">
        <f t="shared" si="5"/>
        <v>8.4751599436186691</v>
      </c>
      <c r="H70" s="57"/>
    </row>
    <row r="71" spans="2:16" x14ac:dyDescent="0.25">
      <c r="C71" s="54">
        <v>7</v>
      </c>
      <c r="D71" s="55">
        <v>8.5459252565536428</v>
      </c>
      <c r="E71" s="55">
        <f t="shared" si="1"/>
        <v>8.4742909688819239</v>
      </c>
      <c r="F71" s="56">
        <f t="shared" si="5"/>
        <v>8.4751599436186691</v>
      </c>
      <c r="H71" s="57"/>
    </row>
    <row r="72" spans="2:16" x14ac:dyDescent="0.25">
      <c r="C72" s="54">
        <v>8</v>
      </c>
      <c r="D72" s="55">
        <v>8.5380365042085167</v>
      </c>
      <c r="E72" s="55">
        <f t="shared" si="1"/>
        <v>8.4323331691642274</v>
      </c>
      <c r="F72" s="56">
        <f t="shared" si="5"/>
        <v>8.4751599436186691</v>
      </c>
      <c r="H72" s="57"/>
    </row>
    <row r="73" spans="2:16" x14ac:dyDescent="0.25">
      <c r="C73" s="54">
        <v>9</v>
      </c>
      <c r="D73" s="55">
        <v>8.4576147547448883</v>
      </c>
      <c r="E73" s="55">
        <f t="shared" si="1"/>
        <v>8.3991105777185435</v>
      </c>
      <c r="F73" s="56">
        <f t="shared" si="5"/>
        <v>8.4751599436186691</v>
      </c>
      <c r="H73" s="57"/>
    </row>
    <row r="74" spans="2:16" x14ac:dyDescent="0.25">
      <c r="D74" s="55"/>
      <c r="E74" s="55"/>
      <c r="F74" s="55"/>
      <c r="H74" s="57"/>
    </row>
    <row r="75" spans="2:16" x14ac:dyDescent="0.25">
      <c r="D75" s="55"/>
      <c r="E75" s="55"/>
      <c r="F75" s="55"/>
      <c r="H75" s="57"/>
    </row>
    <row r="76" spans="2:16" x14ac:dyDescent="0.25">
      <c r="D76" s="55"/>
      <c r="E76" s="55"/>
      <c r="F76" s="55"/>
      <c r="H76" s="57"/>
    </row>
    <row r="77" spans="2:16" x14ac:dyDescent="0.25">
      <c r="E77" s="55"/>
      <c r="F77" s="55"/>
    </row>
    <row r="78" spans="2:16" x14ac:dyDescent="0.25">
      <c r="E78" s="55"/>
      <c r="F78" s="55"/>
    </row>
    <row r="79" spans="2:16" x14ac:dyDescent="0.25">
      <c r="E79" s="55"/>
      <c r="F79" s="55"/>
    </row>
    <row r="80" spans="2:16" x14ac:dyDescent="0.25">
      <c r="E80" s="55"/>
      <c r="F80" s="55"/>
    </row>
    <row r="81" spans="5:6" x14ac:dyDescent="0.25">
      <c r="E81" s="55"/>
      <c r="F81" s="55"/>
    </row>
    <row r="82" spans="5:6" x14ac:dyDescent="0.25">
      <c r="E82" s="55"/>
      <c r="F82" s="55"/>
    </row>
    <row r="83" spans="5:6" x14ac:dyDescent="0.25">
      <c r="E83" s="55"/>
      <c r="F83" s="55"/>
    </row>
    <row r="84" spans="5:6" x14ac:dyDescent="0.25">
      <c r="E84" s="55"/>
      <c r="F84" s="55"/>
    </row>
    <row r="85" spans="5:6" x14ac:dyDescent="0.25">
      <c r="E85" s="55"/>
      <c r="F85" s="55"/>
    </row>
    <row r="86" spans="5:6" x14ac:dyDescent="0.25">
      <c r="E86" s="55"/>
      <c r="F86" s="55"/>
    </row>
    <row r="87" spans="5:6" x14ac:dyDescent="0.25">
      <c r="E87" s="55"/>
      <c r="F87" s="55"/>
    </row>
    <row r="88" spans="5:6" x14ac:dyDescent="0.25">
      <c r="E88" s="55"/>
    </row>
  </sheetData>
  <conditionalFormatting sqref="E22:E23 G22:O23">
    <cfRule type="colorScale" priority="8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22:E24 G22:O24">
    <cfRule type="cellIs" dxfId="11" priority="1" operator="greaterThan">
      <formula>0</formula>
    </cfRule>
  </conditionalFormatting>
  <conditionalFormatting sqref="G24:O24 E24">
    <cfRule type="colorScale" priority="2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56:P57">
    <cfRule type="cellIs" dxfId="10" priority="16" operator="greaterThan">
      <formula>0</formula>
    </cfRule>
    <cfRule type="colorScale" priority="17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64:P65 H66:H76">
    <cfRule type="cellIs" dxfId="9" priority="10" operator="greaterThan">
      <formula>0</formula>
    </cfRule>
    <cfRule type="colorScale" priority="11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22:AA23">
    <cfRule type="colorScale" priority="14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22:AA24">
    <cfRule type="cellIs" dxfId="8" priority="4" operator="greaterThan">
      <formula>0</formula>
    </cfRule>
  </conditionalFormatting>
  <conditionalFormatting sqref="S24:AA24">
    <cfRule type="colorScale" priority="5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8740157499999996" bottom="0.78740157499999996" header="0.3" footer="0.3"/>
  <pageSetup paperSize="8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6C1A2-C882-4060-AC75-3C38DDE7257F}">
  <sheetPr>
    <tabColor rgb="FFE4CA5E"/>
  </sheetPr>
  <dimension ref="A13:U76"/>
  <sheetViews>
    <sheetView showGridLines="0" topLeftCell="B4" zoomScaleNormal="100" workbookViewId="0">
      <selection activeCell="I12" sqref="I12"/>
    </sheetView>
  </sheetViews>
  <sheetFormatPr baseColWidth="10" defaultColWidth="10.625" defaultRowHeight="15" x14ac:dyDescent="0.25"/>
  <cols>
    <col min="1" max="1" width="25.375" style="54" customWidth="1"/>
    <col min="2" max="2" width="11.875" style="54" bestFit="1" customWidth="1"/>
    <col min="3" max="3" width="10.625" style="54"/>
    <col min="4" max="4" width="35.125" style="54" customWidth="1"/>
    <col min="5" max="5" width="41.875" style="54" customWidth="1"/>
    <col min="6" max="6" width="34.625" style="54" customWidth="1"/>
    <col min="7" max="7" width="11.375" style="54" bestFit="1" customWidth="1"/>
    <col min="8" max="8" width="11.375" style="54" customWidth="1"/>
    <col min="9" max="15" width="11.375" style="54" bestFit="1" customWidth="1"/>
    <col min="16" max="16384" width="10.625" style="54"/>
  </cols>
  <sheetData>
    <row r="13" spans="1:6" x14ac:dyDescent="0.25">
      <c r="A13" s="5" t="s">
        <v>135</v>
      </c>
    </row>
    <row r="14" spans="1:6" ht="3" customHeight="1" x14ac:dyDescent="0.25">
      <c r="A14" s="47"/>
      <c r="B14" s="48"/>
      <c r="C14" s="48"/>
      <c r="D14" s="48"/>
      <c r="E14" s="48"/>
      <c r="F14" s="48"/>
    </row>
    <row r="15" spans="1:6" x14ac:dyDescent="0.25">
      <c r="A15" s="11" t="s">
        <v>134</v>
      </c>
      <c r="B15" s="13"/>
      <c r="C15" s="11"/>
      <c r="D15" s="11"/>
      <c r="E15" s="11"/>
      <c r="F15" s="11"/>
    </row>
    <row r="16" spans="1:6" x14ac:dyDescent="0.25">
      <c r="A16" s="11"/>
      <c r="B16" s="13" t="s">
        <v>137</v>
      </c>
      <c r="C16" s="11" t="s">
        <v>138</v>
      </c>
      <c r="D16" s="11" t="s">
        <v>84</v>
      </c>
      <c r="E16" s="11" t="s">
        <v>136</v>
      </c>
      <c r="F16" s="11" t="s">
        <v>140</v>
      </c>
    </row>
    <row r="17" spans="1:21" x14ac:dyDescent="0.25">
      <c r="A17" s="55"/>
      <c r="B17" s="54">
        <v>2021</v>
      </c>
      <c r="C17" s="54">
        <v>1</v>
      </c>
      <c r="D17" s="55">
        <v>98.283845549754318</v>
      </c>
      <c r="E17" s="55">
        <v>97.964732099165147</v>
      </c>
      <c r="F17" s="55">
        <v>97.398348640160336</v>
      </c>
      <c r="G17" s="55"/>
      <c r="H17" s="55"/>
      <c r="I17" s="55"/>
      <c r="M17" s="55"/>
      <c r="N17" s="55"/>
      <c r="O17" s="55"/>
      <c r="P17" s="55"/>
      <c r="Q17" s="55"/>
      <c r="R17" s="55"/>
      <c r="S17" s="55"/>
      <c r="T17" s="55"/>
      <c r="U17" s="55"/>
    </row>
    <row r="18" spans="1:21" x14ac:dyDescent="0.25">
      <c r="A18" s="55"/>
      <c r="C18" s="54">
        <v>2</v>
      </c>
      <c r="D18" s="55">
        <v>97.957528970246202</v>
      </c>
      <c r="E18" s="55">
        <v>98.563569073936577</v>
      </c>
      <c r="F18" s="55">
        <v>98.787926996656211</v>
      </c>
      <c r="G18" s="55"/>
      <c r="H18" s="55"/>
      <c r="I18" s="55"/>
      <c r="M18" s="55"/>
      <c r="N18" s="55"/>
      <c r="O18" s="55"/>
      <c r="P18" s="55"/>
      <c r="Q18" s="55"/>
      <c r="R18" s="55"/>
      <c r="S18" s="55"/>
      <c r="T18" s="55"/>
      <c r="U18" s="55"/>
    </row>
    <row r="19" spans="1:21" x14ac:dyDescent="0.25">
      <c r="A19" s="55"/>
      <c r="C19" s="54">
        <v>3</v>
      </c>
      <c r="D19" s="55">
        <v>98.968526048098724</v>
      </c>
      <c r="E19" s="55">
        <v>98.188588437665246</v>
      </c>
      <c r="F19" s="55">
        <v>97.487869094282814</v>
      </c>
      <c r="G19" s="55"/>
      <c r="H19" s="55"/>
      <c r="I19" s="55"/>
      <c r="M19" s="55"/>
      <c r="N19" s="55"/>
      <c r="O19" s="55"/>
      <c r="P19" s="55"/>
      <c r="Q19" s="55"/>
      <c r="R19" s="55"/>
      <c r="S19" s="55"/>
      <c r="T19" s="55"/>
      <c r="U19" s="55"/>
    </row>
    <row r="20" spans="1:21" x14ac:dyDescent="0.25">
      <c r="A20" s="55"/>
      <c r="C20" s="54">
        <v>4</v>
      </c>
      <c r="D20" s="55">
        <v>98.855692718670198</v>
      </c>
      <c r="E20" s="55">
        <v>96.831727854990305</v>
      </c>
      <c r="F20" s="55">
        <v>99.389553585811001</v>
      </c>
      <c r="G20" s="55"/>
      <c r="H20" s="55"/>
      <c r="I20" s="55"/>
      <c r="M20" s="55"/>
      <c r="N20" s="55"/>
      <c r="O20" s="55"/>
      <c r="P20" s="55"/>
      <c r="Q20" s="55"/>
      <c r="R20" s="55"/>
      <c r="S20" s="55"/>
      <c r="T20" s="55"/>
      <c r="U20" s="55"/>
    </row>
    <row r="21" spans="1:21" x14ac:dyDescent="0.25">
      <c r="C21" s="54">
        <v>5</v>
      </c>
      <c r="D21" s="55">
        <v>98.784801435019787</v>
      </c>
      <c r="E21" s="55">
        <v>96.968307115187855</v>
      </c>
      <c r="F21" s="55">
        <v>99.194677382928802</v>
      </c>
      <c r="M21" s="55"/>
      <c r="N21" s="55"/>
      <c r="O21" s="55"/>
      <c r="P21" s="55"/>
      <c r="Q21" s="55"/>
      <c r="R21" s="55"/>
      <c r="S21" s="55"/>
      <c r="T21" s="55"/>
      <c r="U21" s="55"/>
    </row>
    <row r="22" spans="1:21" x14ac:dyDescent="0.25">
      <c r="A22" s="57"/>
      <c r="C22" s="54">
        <v>6</v>
      </c>
      <c r="D22" s="55">
        <v>99.381391181986515</v>
      </c>
      <c r="E22" s="55">
        <v>97.787574312869694</v>
      </c>
      <c r="F22" s="55">
        <v>97.9552407792049</v>
      </c>
      <c r="G22" s="57"/>
      <c r="H22" s="57"/>
      <c r="I22" s="57"/>
      <c r="M22" s="57"/>
      <c r="N22" s="57"/>
      <c r="O22" s="57"/>
      <c r="P22" s="57"/>
      <c r="Q22" s="57"/>
      <c r="R22" s="57"/>
      <c r="S22" s="57"/>
      <c r="T22" s="57"/>
      <c r="U22" s="57"/>
    </row>
    <row r="23" spans="1:21" x14ac:dyDescent="0.25">
      <c r="A23" s="57"/>
      <c r="C23" s="54">
        <v>7</v>
      </c>
      <c r="D23" s="55">
        <v>100.69153532467996</v>
      </c>
      <c r="E23" s="55">
        <v>94.88674121520026</v>
      </c>
      <c r="F23" s="55">
        <v>99.134825567311808</v>
      </c>
      <c r="G23" s="57"/>
      <c r="H23" s="57"/>
      <c r="I23" s="57"/>
      <c r="M23" s="57"/>
      <c r="N23" s="57"/>
      <c r="O23" s="57"/>
      <c r="P23" s="57"/>
      <c r="Q23" s="57"/>
      <c r="R23" s="57"/>
      <c r="S23" s="57"/>
      <c r="T23" s="57"/>
      <c r="U23" s="57"/>
    </row>
    <row r="24" spans="1:21" x14ac:dyDescent="0.25">
      <c r="A24" s="57"/>
      <c r="C24" s="54">
        <v>8</v>
      </c>
      <c r="D24" s="55">
        <v>100.19043367847948</v>
      </c>
      <c r="E24" s="55">
        <v>96.831306758061729</v>
      </c>
      <c r="F24" s="55">
        <v>98.955378624034694</v>
      </c>
      <c r="G24" s="57"/>
      <c r="H24" s="57"/>
      <c r="I24" s="57"/>
      <c r="M24" s="57"/>
      <c r="N24" s="57"/>
      <c r="O24" s="57"/>
      <c r="P24" s="57"/>
      <c r="Q24" s="57"/>
      <c r="R24" s="57"/>
      <c r="S24" s="57"/>
      <c r="T24" s="57"/>
      <c r="U24" s="57"/>
    </row>
    <row r="25" spans="1:21" x14ac:dyDescent="0.25">
      <c r="C25" s="54">
        <v>9</v>
      </c>
      <c r="D25" s="55">
        <v>99.711976586345159</v>
      </c>
      <c r="E25" s="55">
        <v>94.72011879166709</v>
      </c>
      <c r="F25" s="55">
        <v>97.785819800483111</v>
      </c>
    </row>
    <row r="26" spans="1:21" x14ac:dyDescent="0.25">
      <c r="C26" s="54">
        <v>10</v>
      </c>
      <c r="D26" s="55">
        <v>99.541141019279536</v>
      </c>
      <c r="E26" s="55">
        <v>96.630594218288905</v>
      </c>
      <c r="F26" s="55">
        <v>98.149361442547743</v>
      </c>
    </row>
    <row r="27" spans="1:21" x14ac:dyDescent="0.25">
      <c r="C27" s="54">
        <v>11</v>
      </c>
      <c r="D27" s="55">
        <v>101.00371593458644</v>
      </c>
      <c r="E27" s="55">
        <v>94.418768060940451</v>
      </c>
      <c r="F27" s="55">
        <v>98.185784167338682</v>
      </c>
    </row>
    <row r="28" spans="1:21" x14ac:dyDescent="0.25">
      <c r="C28" s="54">
        <v>12</v>
      </c>
      <c r="D28" s="55">
        <v>100.76662738538771</v>
      </c>
      <c r="E28" s="55">
        <v>97.360330563522936</v>
      </c>
      <c r="F28" s="55">
        <v>97.341803784240653</v>
      </c>
    </row>
    <row r="29" spans="1:21" x14ac:dyDescent="0.25">
      <c r="B29" s="54">
        <v>2022</v>
      </c>
      <c r="C29" s="54">
        <v>1</v>
      </c>
      <c r="D29" s="55">
        <v>100.03062402957225</v>
      </c>
      <c r="E29" s="55">
        <v>98.082210426033711</v>
      </c>
      <c r="F29" s="55">
        <v>97.912557654688655</v>
      </c>
    </row>
    <row r="30" spans="1:21" x14ac:dyDescent="0.25">
      <c r="C30" s="54">
        <v>2</v>
      </c>
      <c r="D30" s="55">
        <v>100</v>
      </c>
      <c r="E30" s="55">
        <v>100</v>
      </c>
      <c r="F30" s="55">
        <v>100</v>
      </c>
    </row>
    <row r="31" spans="1:21" x14ac:dyDescent="0.25">
      <c r="C31" s="54">
        <v>3</v>
      </c>
      <c r="D31" s="55">
        <v>100.59743399120407</v>
      </c>
      <c r="E31" s="55">
        <v>100.99955128062186</v>
      </c>
      <c r="F31" s="55">
        <v>98.993533260579241</v>
      </c>
    </row>
    <row r="32" spans="1:21" x14ac:dyDescent="0.25">
      <c r="C32" s="54">
        <v>4</v>
      </c>
      <c r="D32" s="55">
        <v>101.3884732473238</v>
      </c>
      <c r="E32" s="55">
        <v>101.2575487729387</v>
      </c>
      <c r="F32" s="55">
        <v>98.624848603762914</v>
      </c>
    </row>
    <row r="33" spans="1:6" x14ac:dyDescent="0.25">
      <c r="C33" s="54">
        <v>5</v>
      </c>
      <c r="D33" s="55">
        <v>101.74125344117525</v>
      </c>
      <c r="E33" s="55">
        <v>100.53086682921932</v>
      </c>
      <c r="F33" s="55">
        <v>99.27918606224479</v>
      </c>
    </row>
    <row r="34" spans="1:6" x14ac:dyDescent="0.25">
      <c r="C34" s="54">
        <v>6</v>
      </c>
      <c r="D34" s="55">
        <v>102.10851040556426</v>
      </c>
      <c r="E34" s="55">
        <v>97.329760792976032</v>
      </c>
      <c r="F34" s="55">
        <v>98.897583929861625</v>
      </c>
    </row>
    <row r="35" spans="1:6" x14ac:dyDescent="0.25">
      <c r="C35" s="54">
        <v>7</v>
      </c>
      <c r="D35" s="55">
        <v>104.00862422750158</v>
      </c>
      <c r="E35" s="55">
        <v>100.11640075804016</v>
      </c>
      <c r="F35" s="55">
        <v>100.76243350601699</v>
      </c>
    </row>
    <row r="36" spans="1:6" x14ac:dyDescent="0.25">
      <c r="C36" s="54">
        <v>8</v>
      </c>
      <c r="D36" s="55">
        <v>103.65254405657578</v>
      </c>
      <c r="E36" s="55">
        <v>98.134879491679385</v>
      </c>
      <c r="F36" s="55">
        <v>101.93897034017844</v>
      </c>
    </row>
    <row r="37" spans="1:6" x14ac:dyDescent="0.25">
      <c r="B37" s="69"/>
      <c r="C37" s="54">
        <v>9</v>
      </c>
      <c r="D37" s="55">
        <v>102.95847508799613</v>
      </c>
      <c r="E37" s="55">
        <v>97.210532394799159</v>
      </c>
      <c r="F37" s="55">
        <v>100.37837440926964</v>
      </c>
    </row>
    <row r="38" spans="1:6" x14ac:dyDescent="0.25">
      <c r="C38" s="54">
        <v>10</v>
      </c>
      <c r="D38" s="55">
        <v>103.71739318996502</v>
      </c>
      <c r="E38" s="55">
        <v>100.44329594614491</v>
      </c>
      <c r="F38" s="55">
        <v>101.20070514436885</v>
      </c>
    </row>
    <row r="39" spans="1:6" x14ac:dyDescent="0.25">
      <c r="C39" s="54">
        <v>11</v>
      </c>
      <c r="D39" s="55">
        <v>105.26958936842652</v>
      </c>
      <c r="E39" s="55">
        <v>100.3091797698755</v>
      </c>
      <c r="F39" s="55">
        <v>101.73207720976309</v>
      </c>
    </row>
    <row r="40" spans="1:6" x14ac:dyDescent="0.25">
      <c r="C40" s="54">
        <v>12</v>
      </c>
      <c r="D40" s="55">
        <v>105.75276499018773</v>
      </c>
      <c r="E40" s="55">
        <v>102.90511943290225</v>
      </c>
      <c r="F40" s="55">
        <v>101.24512725287585</v>
      </c>
    </row>
    <row r="41" spans="1:6" x14ac:dyDescent="0.25">
      <c r="B41" s="54">
        <v>2023</v>
      </c>
      <c r="C41" s="54">
        <v>1</v>
      </c>
      <c r="D41" s="55">
        <v>108.34229509653596</v>
      </c>
      <c r="E41" s="55">
        <v>106.58122855662009</v>
      </c>
      <c r="F41" s="55">
        <v>104.31462961684798</v>
      </c>
    </row>
    <row r="42" spans="1:6" x14ac:dyDescent="0.25">
      <c r="C42" s="54">
        <v>2</v>
      </c>
      <c r="D42" s="55">
        <v>107.98850257953984</v>
      </c>
      <c r="E42" s="55">
        <v>108.1738742727505</v>
      </c>
      <c r="F42" s="55">
        <v>106.31820611376868</v>
      </c>
    </row>
    <row r="43" spans="1:6" x14ac:dyDescent="0.25">
      <c r="C43" s="54">
        <v>3</v>
      </c>
      <c r="D43" s="55">
        <v>108.21495886462014</v>
      </c>
      <c r="E43" s="55">
        <v>107.58266712289692</v>
      </c>
      <c r="F43" s="55">
        <v>106.42483449740551</v>
      </c>
    </row>
    <row r="44" spans="1:6" x14ac:dyDescent="0.25">
      <c r="A44" s="69"/>
      <c r="C44" s="54">
        <v>4</v>
      </c>
      <c r="D44" s="55">
        <v>108.14960317936008</v>
      </c>
      <c r="E44" s="55">
        <v>110.59666114693216</v>
      </c>
      <c r="F44" s="55">
        <v>105.98794481776469</v>
      </c>
    </row>
    <row r="45" spans="1:6" x14ac:dyDescent="0.25">
      <c r="A45" s="69"/>
      <c r="C45" s="54">
        <v>5</v>
      </c>
      <c r="D45" s="55">
        <v>107.73521221038702</v>
      </c>
      <c r="E45" s="55">
        <v>107.80203617321345</v>
      </c>
      <c r="F45" s="55">
        <v>106.02014146699696</v>
      </c>
    </row>
    <row r="46" spans="1:6" x14ac:dyDescent="0.25">
      <c r="A46" s="69"/>
      <c r="C46" s="54">
        <v>6</v>
      </c>
      <c r="D46" s="55">
        <v>108.11866264784162</v>
      </c>
      <c r="E46" s="55">
        <v>108.26004336230295</v>
      </c>
      <c r="F46" s="55">
        <v>107.53854187045332</v>
      </c>
    </row>
    <row r="47" spans="1:6" x14ac:dyDescent="0.25">
      <c r="A47" s="69"/>
      <c r="C47" s="54">
        <v>7</v>
      </c>
      <c r="D47" s="55">
        <v>109.07075747618451</v>
      </c>
      <c r="E47" s="55">
        <v>106.84208301839124</v>
      </c>
      <c r="F47" s="55">
        <v>103.85133540797473</v>
      </c>
    </row>
    <row r="48" spans="1:6" x14ac:dyDescent="0.25">
      <c r="C48" s="54">
        <v>8</v>
      </c>
      <c r="D48" s="55">
        <v>109.16210332109783</v>
      </c>
      <c r="E48" s="55">
        <v>107.35895662271055</v>
      </c>
      <c r="F48" s="55">
        <v>104.58212931655042</v>
      </c>
    </row>
    <row r="49" spans="1:10" x14ac:dyDescent="0.25">
      <c r="C49" s="54">
        <v>9</v>
      </c>
      <c r="D49" s="55">
        <v>108.94888666452276</v>
      </c>
      <c r="E49" s="55">
        <v>106.10971167339771</v>
      </c>
      <c r="F49" s="55">
        <v>105.25105258456644</v>
      </c>
    </row>
    <row r="50" spans="1:10" x14ac:dyDescent="0.25">
      <c r="C50" s="54">
        <v>10</v>
      </c>
      <c r="D50" s="55">
        <v>107.99790489375256</v>
      </c>
      <c r="E50" s="55">
        <v>105.23440607519848</v>
      </c>
      <c r="F50" s="55">
        <v>105.11086655979504</v>
      </c>
    </row>
    <row r="51" spans="1:10" x14ac:dyDescent="0.25">
      <c r="A51" s="55"/>
      <c r="C51" s="54">
        <v>11</v>
      </c>
      <c r="D51" s="55">
        <v>109.50430745400101</v>
      </c>
      <c r="E51" s="55">
        <v>105.12153833209146</v>
      </c>
      <c r="F51" s="55">
        <v>103.78920954883677</v>
      </c>
      <c r="G51" s="55"/>
      <c r="H51" s="55"/>
      <c r="I51" s="55"/>
      <c r="J51" s="55"/>
    </row>
    <row r="52" spans="1:10" x14ac:dyDescent="0.25">
      <c r="A52" s="55"/>
      <c r="C52" s="54">
        <v>12</v>
      </c>
      <c r="D52" s="55">
        <v>109.05176117831397</v>
      </c>
      <c r="E52" s="55">
        <v>106.05660653020831</v>
      </c>
      <c r="F52" s="55">
        <v>104.24555885489757</v>
      </c>
      <c r="G52" s="55"/>
      <c r="H52" s="55"/>
      <c r="I52" s="55"/>
      <c r="J52" s="55"/>
    </row>
    <row r="53" spans="1:10" x14ac:dyDescent="0.25">
      <c r="A53" s="55"/>
      <c r="B53" s="54">
        <v>2024</v>
      </c>
      <c r="C53" s="54">
        <v>1</v>
      </c>
      <c r="D53" s="55">
        <v>109.26371285281726</v>
      </c>
      <c r="E53" s="55">
        <v>107.31121077798436</v>
      </c>
      <c r="F53" s="55">
        <v>105.34664656079373</v>
      </c>
      <c r="G53" s="55"/>
      <c r="H53" s="55"/>
      <c r="I53" s="55"/>
      <c r="J53" s="55"/>
    </row>
    <row r="54" spans="1:10" x14ac:dyDescent="0.25">
      <c r="A54" s="55"/>
      <c r="C54" s="54">
        <v>2</v>
      </c>
      <c r="D54" s="55">
        <v>107.33134111341845</v>
      </c>
      <c r="E54" s="55">
        <v>106.66927991807671</v>
      </c>
      <c r="F54" s="55">
        <v>103.69200736897646</v>
      </c>
      <c r="G54" s="55"/>
      <c r="H54" s="55"/>
      <c r="I54" s="55"/>
      <c r="J54" s="55"/>
    </row>
    <row r="55" spans="1:10" x14ac:dyDescent="0.25">
      <c r="A55" s="55"/>
      <c r="C55" s="54">
        <v>3</v>
      </c>
      <c r="D55" s="55">
        <v>107.78915711110774</v>
      </c>
      <c r="E55" s="55">
        <v>106.87382374201395</v>
      </c>
      <c r="F55" s="55">
        <v>102.53019562705843</v>
      </c>
      <c r="G55" s="55"/>
      <c r="H55" s="55"/>
      <c r="I55" s="55"/>
      <c r="J55" s="55"/>
    </row>
    <row r="56" spans="1:10" x14ac:dyDescent="0.25">
      <c r="A56" s="57"/>
      <c r="C56" s="54">
        <v>4</v>
      </c>
      <c r="D56" s="55">
        <v>107.80736331904409</v>
      </c>
      <c r="E56" s="55">
        <v>106.05894091524424</v>
      </c>
      <c r="F56" s="55">
        <v>105.41730170570251</v>
      </c>
      <c r="G56" s="57"/>
      <c r="H56" s="57"/>
      <c r="I56" s="57"/>
      <c r="J56" s="57"/>
    </row>
    <row r="57" spans="1:10" x14ac:dyDescent="0.25">
      <c r="A57" s="57"/>
      <c r="C57" s="54">
        <v>5</v>
      </c>
      <c r="D57" s="55">
        <v>108.40737132655394</v>
      </c>
      <c r="E57" s="55">
        <v>109.94950580488111</v>
      </c>
      <c r="F57" s="55">
        <v>104.5684276683866</v>
      </c>
      <c r="G57" s="57"/>
      <c r="H57" s="57"/>
      <c r="I57" s="57"/>
      <c r="J57" s="57"/>
    </row>
    <row r="58" spans="1:10" x14ac:dyDescent="0.25">
      <c r="C58" s="54">
        <v>6</v>
      </c>
      <c r="D58" s="55">
        <v>107.59207521518455</v>
      </c>
      <c r="E58" s="55">
        <v>106.51512181924376</v>
      </c>
      <c r="F58" s="55">
        <v>104.14711191657288</v>
      </c>
    </row>
    <row r="59" spans="1:10" x14ac:dyDescent="0.25">
      <c r="A59" s="55"/>
      <c r="C59" s="54">
        <v>7</v>
      </c>
      <c r="D59" s="55">
        <v>110.07606374275569</v>
      </c>
      <c r="E59" s="55">
        <v>108.3058830891414</v>
      </c>
      <c r="F59" s="55">
        <v>105.94071919034869</v>
      </c>
      <c r="G59" s="55"/>
      <c r="H59" s="55"/>
      <c r="I59" s="55"/>
      <c r="J59" s="55"/>
    </row>
    <row r="60" spans="1:10" x14ac:dyDescent="0.25">
      <c r="A60" s="55"/>
      <c r="C60" s="54">
        <v>8</v>
      </c>
      <c r="D60" s="55">
        <v>109.53105656124747</v>
      </c>
      <c r="E60" s="55">
        <v>108.81478310478386</v>
      </c>
      <c r="F60" s="55">
        <v>102.62265035842482</v>
      </c>
      <c r="G60" s="55"/>
      <c r="H60" s="55"/>
      <c r="I60" s="55"/>
      <c r="J60" s="55"/>
    </row>
    <row r="61" spans="1:10" x14ac:dyDescent="0.25">
      <c r="A61" s="55"/>
      <c r="C61" s="54">
        <v>9</v>
      </c>
      <c r="D61" s="55">
        <v>109.09951460604397</v>
      </c>
      <c r="E61" s="55">
        <v>106.44404165465215</v>
      </c>
      <c r="F61" s="55">
        <v>105.39500277071396</v>
      </c>
      <c r="G61" s="55"/>
      <c r="H61" s="55"/>
      <c r="I61" s="55"/>
      <c r="J61" s="55"/>
    </row>
    <row r="62" spans="1:10" x14ac:dyDescent="0.25">
      <c r="A62" s="55"/>
      <c r="C62" s="54">
        <v>10</v>
      </c>
      <c r="D62" s="55">
        <v>109.2598944080525</v>
      </c>
      <c r="E62" s="55">
        <v>108.98231191495422</v>
      </c>
      <c r="F62" s="55">
        <v>104.2387440662494</v>
      </c>
      <c r="G62" s="55"/>
      <c r="H62" s="55"/>
      <c r="I62" s="55"/>
      <c r="J62" s="55"/>
    </row>
    <row r="63" spans="1:10" x14ac:dyDescent="0.25">
      <c r="A63" s="55"/>
      <c r="C63" s="54">
        <v>11</v>
      </c>
      <c r="D63" s="55">
        <v>111.66002592843193</v>
      </c>
      <c r="E63" s="55">
        <v>108.06890708888463</v>
      </c>
      <c r="F63" s="55">
        <v>106.2231027211278</v>
      </c>
      <c r="G63" s="55"/>
      <c r="H63" s="55"/>
      <c r="I63" s="55"/>
      <c r="J63" s="55"/>
    </row>
    <row r="64" spans="1:10" x14ac:dyDescent="0.25">
      <c r="A64" s="57"/>
      <c r="C64" s="54">
        <v>12</v>
      </c>
      <c r="D64" s="55">
        <v>110.83700133104155</v>
      </c>
      <c r="E64" s="55">
        <v>102.68463656889529</v>
      </c>
      <c r="F64" s="55">
        <v>103.74486273540107</v>
      </c>
      <c r="G64" s="57"/>
      <c r="H64" s="57"/>
      <c r="I64" s="57"/>
      <c r="J64" s="57"/>
    </row>
    <row r="65" spans="1:10" x14ac:dyDescent="0.25">
      <c r="A65" s="57"/>
      <c r="B65" s="70" t="s">
        <v>133</v>
      </c>
      <c r="C65" s="54">
        <v>1</v>
      </c>
      <c r="D65" s="55">
        <v>110.5108692797214</v>
      </c>
      <c r="E65" s="55">
        <v>103.022190052935</v>
      </c>
      <c r="F65" s="55">
        <v>106.02194054028445</v>
      </c>
      <c r="G65" s="57"/>
      <c r="H65" s="57"/>
      <c r="I65" s="57"/>
      <c r="J65" s="57"/>
    </row>
    <row r="66" spans="1:10" x14ac:dyDescent="0.25">
      <c r="A66" s="55"/>
      <c r="C66" s="54">
        <v>2</v>
      </c>
      <c r="D66" s="55">
        <v>108.87818828406365</v>
      </c>
      <c r="E66" s="55">
        <v>104.91603345303643</v>
      </c>
      <c r="F66" s="55">
        <v>103.33087806283754</v>
      </c>
    </row>
    <row r="67" spans="1:10" x14ac:dyDescent="0.25">
      <c r="C67" s="54">
        <v>3</v>
      </c>
      <c r="D67" s="55">
        <v>110.01136972544307</v>
      </c>
      <c r="E67" s="55">
        <v>102.86242877556482</v>
      </c>
      <c r="F67" s="55">
        <v>105.98922056413267</v>
      </c>
    </row>
    <row r="68" spans="1:10" x14ac:dyDescent="0.25">
      <c r="C68" s="54">
        <v>4</v>
      </c>
      <c r="D68" s="55">
        <v>110.19549782613109</v>
      </c>
      <c r="E68" s="55">
        <v>106.11589592607986</v>
      </c>
      <c r="F68" s="55">
        <v>100.8560096105916</v>
      </c>
    </row>
    <row r="69" spans="1:10" x14ac:dyDescent="0.25">
      <c r="C69" s="54">
        <v>5</v>
      </c>
      <c r="D69" s="55">
        <v>109.93884654815909</v>
      </c>
      <c r="E69" s="55">
        <v>102.28607598775916</v>
      </c>
      <c r="F69" s="55">
        <v>103.63350885349649</v>
      </c>
    </row>
    <row r="70" spans="1:10" x14ac:dyDescent="0.25">
      <c r="C70" s="54">
        <v>6</v>
      </c>
      <c r="D70" s="55">
        <v>109.4813078586802</v>
      </c>
      <c r="E70" s="55">
        <v>102.82792151193104</v>
      </c>
      <c r="F70" s="55">
        <v>103.57238975605168</v>
      </c>
    </row>
    <row r="71" spans="1:10" x14ac:dyDescent="0.25">
      <c r="C71" s="54">
        <v>7</v>
      </c>
      <c r="D71" s="55">
        <v>111.00655107731548</v>
      </c>
      <c r="E71" s="55">
        <v>105.32929616060709</v>
      </c>
      <c r="F71" s="55">
        <v>105.33247636003273</v>
      </c>
    </row>
    <row r="72" spans="1:10" x14ac:dyDescent="0.25">
      <c r="C72" s="54">
        <v>8</v>
      </c>
      <c r="D72" s="55">
        <v>110.90408081647813</v>
      </c>
      <c r="E72" s="55">
        <v>105.78567033575158</v>
      </c>
      <c r="F72" s="55">
        <v>102.01988563892476</v>
      </c>
    </row>
    <row r="73" spans="1:10" x14ac:dyDescent="0.25">
      <c r="C73" s="54">
        <v>9</v>
      </c>
      <c r="D73" s="55">
        <v>109.85944951307243</v>
      </c>
      <c r="E73" s="55">
        <v>103.06391974435951</v>
      </c>
      <c r="F73" s="55">
        <v>104.4751729728536</v>
      </c>
    </row>
    <row r="74" spans="1:10" x14ac:dyDescent="0.25">
      <c r="E74" s="49"/>
      <c r="F74" s="55"/>
      <c r="H74" s="57"/>
    </row>
    <row r="75" spans="1:10" x14ac:dyDescent="0.25">
      <c r="E75" s="49"/>
      <c r="F75" s="55"/>
      <c r="H75" s="57"/>
    </row>
    <row r="76" spans="1:10" x14ac:dyDescent="0.25">
      <c r="E76" s="49"/>
      <c r="H76" s="57"/>
    </row>
  </sheetData>
  <conditionalFormatting sqref="A22:A23 G22:I23">
    <cfRule type="colorScale" priority="13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22:A24 G22:I24">
    <cfRule type="cellIs" dxfId="7" priority="1" operator="greaterThan">
      <formula>0</formula>
    </cfRule>
  </conditionalFormatting>
  <conditionalFormatting sqref="A56:A57 G56:J57">
    <cfRule type="cellIs" dxfId="6" priority="10" operator="greaterThan">
      <formula>0</formula>
    </cfRule>
    <cfRule type="colorScale" priority="11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64:A65 G64:J65 H74:H76">
    <cfRule type="cellIs" dxfId="5" priority="5" operator="greaterThan">
      <formula>0</formula>
    </cfRule>
  </conditionalFormatting>
  <conditionalFormatting sqref="A64:A65 H74:H76 G64:J65">
    <cfRule type="colorScale" priority="6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24:I24 A24">
    <cfRule type="colorScale" priority="15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M22:U23">
    <cfRule type="colorScale" priority="8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M22:U24">
    <cfRule type="cellIs" dxfId="4" priority="2" operator="greaterThan">
      <formula>0</formula>
    </cfRule>
  </conditionalFormatting>
  <conditionalFormatting sqref="M24:U24">
    <cfRule type="colorScale" priority="3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6E6AD-9D75-4A56-A7DD-775DAC29E52E}">
  <sheetPr>
    <tabColor rgb="FFE4CA5E"/>
    <pageSetUpPr fitToPage="1"/>
  </sheetPr>
  <dimension ref="A12:AA88"/>
  <sheetViews>
    <sheetView showGridLines="0" topLeftCell="A7" zoomScaleNormal="100" workbookViewId="0">
      <selection activeCell="J32" sqref="J32"/>
    </sheetView>
  </sheetViews>
  <sheetFormatPr baseColWidth="10" defaultColWidth="10.625" defaultRowHeight="15" x14ac:dyDescent="0.25"/>
  <cols>
    <col min="1" max="1" width="25.375" style="54" customWidth="1"/>
    <col min="2" max="3" width="10.625" style="54"/>
    <col min="4" max="6" width="11.375" style="54" customWidth="1"/>
    <col min="7" max="7" width="11.375" style="54" bestFit="1" customWidth="1"/>
    <col min="8" max="8" width="11.375" style="54" customWidth="1"/>
    <col min="9" max="15" width="11.375" style="54" bestFit="1" customWidth="1"/>
    <col min="16" max="16384" width="10.625" style="54"/>
  </cols>
  <sheetData>
    <row r="12" spans="1:9" x14ac:dyDescent="0.25">
      <c r="G12" s="7"/>
      <c r="H12" s="7"/>
    </row>
    <row r="13" spans="1:9" x14ac:dyDescent="0.25">
      <c r="A13" s="5" t="s">
        <v>96</v>
      </c>
      <c r="B13" s="6"/>
      <c r="C13" s="7"/>
      <c r="D13" s="7"/>
      <c r="E13" s="7"/>
      <c r="F13" s="7"/>
      <c r="G13" s="7"/>
      <c r="H13" s="7"/>
      <c r="I13" s="7"/>
    </row>
    <row r="14" spans="1:9" ht="3" customHeight="1" x14ac:dyDescent="0.25">
      <c r="A14" s="47"/>
      <c r="B14" s="48"/>
      <c r="C14" s="48"/>
      <c r="D14" s="48"/>
      <c r="E14" s="48"/>
      <c r="F14" s="48"/>
      <c r="G14" s="48"/>
      <c r="H14" s="48"/>
      <c r="I14" s="48"/>
    </row>
    <row r="15" spans="1:9" x14ac:dyDescent="0.25">
      <c r="A15" s="11" t="s">
        <v>70</v>
      </c>
      <c r="B15" s="13"/>
      <c r="C15" s="11"/>
      <c r="D15" s="11"/>
      <c r="E15" s="11"/>
      <c r="F15" s="11"/>
      <c r="G15" s="11"/>
      <c r="H15" s="11"/>
      <c r="I15" s="11"/>
    </row>
    <row r="16" spans="1:9" x14ac:dyDescent="0.25">
      <c r="A16" s="51"/>
      <c r="B16" s="52" t="s">
        <v>91</v>
      </c>
      <c r="C16" s="51"/>
      <c r="D16" s="58">
        <v>2021</v>
      </c>
      <c r="E16" s="58">
        <v>2022</v>
      </c>
      <c r="F16" s="58">
        <v>2023</v>
      </c>
      <c r="G16" s="58">
        <v>2024</v>
      </c>
      <c r="H16" s="71" t="s">
        <v>133</v>
      </c>
      <c r="I16" s="59"/>
    </row>
    <row r="17" spans="3:27" x14ac:dyDescent="0.25">
      <c r="C17" s="60">
        <v>1</v>
      </c>
      <c r="D17" s="72">
        <v>2959.4614098632501</v>
      </c>
      <c r="E17" s="72">
        <v>2860.0001553030002</v>
      </c>
      <c r="F17" s="72">
        <v>2807.9713772525001</v>
      </c>
      <c r="G17" s="72">
        <v>2793.6727653769999</v>
      </c>
      <c r="H17" s="61">
        <v>2900.4259847087496</v>
      </c>
      <c r="I17" s="55"/>
      <c r="J17" s="55"/>
      <c r="K17" s="55"/>
      <c r="L17" s="55"/>
      <c r="M17" s="55"/>
      <c r="N17" s="55"/>
      <c r="O17" s="55"/>
      <c r="S17" s="55"/>
      <c r="T17" s="55"/>
      <c r="U17" s="55"/>
      <c r="V17" s="55"/>
      <c r="W17" s="55"/>
      <c r="X17" s="55"/>
      <c r="Y17" s="55"/>
      <c r="Z17" s="55"/>
      <c r="AA17" s="55"/>
    </row>
    <row r="18" spans="3:27" x14ac:dyDescent="0.25">
      <c r="C18" s="60">
        <v>2</v>
      </c>
      <c r="D18" s="72">
        <v>2851.2551004040001</v>
      </c>
      <c r="E18" s="72">
        <v>2745.3266969199999</v>
      </c>
      <c r="F18" s="72">
        <v>2795.1555839235007</v>
      </c>
      <c r="G18" s="72">
        <v>2795.4203216689998</v>
      </c>
      <c r="H18" s="61">
        <v>2843.6954569457498</v>
      </c>
      <c r="I18" s="55"/>
      <c r="J18" s="55"/>
      <c r="K18" s="55"/>
      <c r="L18" s="55"/>
      <c r="M18" s="55"/>
      <c r="N18" s="55"/>
      <c r="O18" s="55"/>
      <c r="S18" s="55"/>
      <c r="T18" s="55"/>
      <c r="U18" s="55"/>
      <c r="V18" s="55"/>
      <c r="W18" s="55"/>
      <c r="X18" s="55"/>
      <c r="Y18" s="55"/>
      <c r="Z18" s="55"/>
      <c r="AA18" s="55"/>
    </row>
    <row r="19" spans="3:27" x14ac:dyDescent="0.25">
      <c r="C19" s="60">
        <v>3</v>
      </c>
      <c r="D19" s="72">
        <v>2899.8538958594004</v>
      </c>
      <c r="E19" s="72">
        <v>2768.0065927099999</v>
      </c>
      <c r="F19" s="72">
        <v>2801.4593740256</v>
      </c>
      <c r="G19" s="72">
        <v>2836.6372232583999</v>
      </c>
      <c r="H19" s="61">
        <v>2840.9197520243997</v>
      </c>
      <c r="I19" s="55"/>
      <c r="J19" s="55"/>
      <c r="K19" s="55"/>
      <c r="L19" s="55"/>
      <c r="M19" s="55"/>
      <c r="N19" s="55"/>
      <c r="O19" s="55"/>
      <c r="S19" s="55"/>
      <c r="T19" s="55"/>
      <c r="U19" s="55"/>
      <c r="V19" s="55"/>
      <c r="W19" s="55"/>
      <c r="X19" s="55"/>
      <c r="Y19" s="55"/>
      <c r="Z19" s="55"/>
      <c r="AA19" s="55"/>
    </row>
    <row r="20" spans="3:27" x14ac:dyDescent="0.25">
      <c r="C20" s="60">
        <v>4</v>
      </c>
      <c r="D20" s="72">
        <v>2759.1097456895</v>
      </c>
      <c r="E20" s="72">
        <v>2595.9822881149998</v>
      </c>
      <c r="F20" s="72">
        <v>2647.8471093007502</v>
      </c>
      <c r="G20" s="72">
        <v>2676.9823635047496</v>
      </c>
      <c r="H20" s="61">
        <v>2752.2331903680006</v>
      </c>
      <c r="I20" s="55"/>
      <c r="J20" s="55"/>
      <c r="K20" s="55"/>
      <c r="L20" s="55"/>
      <c r="M20" s="55"/>
      <c r="N20" s="55"/>
      <c r="O20" s="55"/>
      <c r="S20" s="55"/>
      <c r="T20" s="55"/>
      <c r="U20" s="55"/>
      <c r="V20" s="55"/>
      <c r="W20" s="55"/>
      <c r="X20" s="55"/>
      <c r="Y20" s="55"/>
      <c r="Z20" s="55"/>
      <c r="AA20" s="55"/>
    </row>
    <row r="21" spans="3:27" x14ac:dyDescent="0.25">
      <c r="C21" s="60">
        <v>5</v>
      </c>
      <c r="D21" s="72">
        <v>2748.0593454714999</v>
      </c>
      <c r="E21" s="72">
        <v>2663.8269191017503</v>
      </c>
      <c r="F21" s="72">
        <v>2736.0289742579998</v>
      </c>
      <c r="G21" s="72">
        <v>2736.5785099989998</v>
      </c>
      <c r="H21" s="61">
        <v>2795.7303216125001</v>
      </c>
      <c r="S21" s="55"/>
      <c r="T21" s="55"/>
      <c r="U21" s="55"/>
      <c r="V21" s="55"/>
      <c r="W21" s="55"/>
      <c r="X21" s="55"/>
      <c r="Y21" s="55"/>
      <c r="Z21" s="55"/>
      <c r="AA21" s="55"/>
    </row>
    <row r="22" spans="3:27" x14ac:dyDescent="0.25">
      <c r="C22" s="60">
        <v>6</v>
      </c>
      <c r="D22" s="72">
        <v>2699.9200438184002</v>
      </c>
      <c r="E22" s="72">
        <v>2689.9499039904003</v>
      </c>
      <c r="F22" s="72">
        <v>2746.6674774743997</v>
      </c>
      <c r="G22" s="72">
        <v>2758.8977955422001</v>
      </c>
      <c r="H22" s="61">
        <v>2739.5887431507999</v>
      </c>
      <c r="I22" s="57"/>
      <c r="J22" s="57"/>
      <c r="K22" s="57"/>
      <c r="L22" s="57"/>
      <c r="M22" s="57"/>
      <c r="N22" s="57"/>
      <c r="O22" s="57"/>
      <c r="S22" s="57"/>
      <c r="T22" s="57"/>
      <c r="U22" s="57"/>
      <c r="V22" s="57"/>
      <c r="W22" s="57"/>
      <c r="X22" s="57"/>
      <c r="Y22" s="57"/>
      <c r="Z22" s="57"/>
      <c r="AA22" s="57"/>
    </row>
    <row r="23" spans="3:27" x14ac:dyDescent="0.25">
      <c r="C23" s="60">
        <v>7</v>
      </c>
      <c r="D23" s="72">
        <v>2481.90630891925</v>
      </c>
      <c r="E23" s="72">
        <v>2568.6856639520001</v>
      </c>
      <c r="F23" s="72">
        <v>2604.5174488452499</v>
      </c>
      <c r="G23" s="72">
        <v>2594.3800675352504</v>
      </c>
      <c r="H23" s="61">
        <v>2611.6846480194995</v>
      </c>
      <c r="I23" s="57"/>
      <c r="J23" s="57"/>
      <c r="K23" s="57"/>
      <c r="L23" s="57"/>
      <c r="M23" s="57"/>
      <c r="N23" s="57"/>
      <c r="O23" s="57"/>
      <c r="S23" s="57"/>
      <c r="T23" s="57"/>
      <c r="U23" s="57"/>
      <c r="V23" s="57"/>
      <c r="W23" s="57"/>
      <c r="X23" s="57"/>
      <c r="Y23" s="57"/>
      <c r="Z23" s="57"/>
      <c r="AA23" s="57"/>
    </row>
    <row r="24" spans="3:27" x14ac:dyDescent="0.25">
      <c r="C24" s="60">
        <v>8</v>
      </c>
      <c r="D24" s="72">
        <v>2585.0183182432502</v>
      </c>
      <c r="E24" s="72">
        <v>2578.2551832670001</v>
      </c>
      <c r="F24" s="72">
        <v>2689.9848259842502</v>
      </c>
      <c r="G24" s="72">
        <v>2696.05877984575</v>
      </c>
      <c r="H24" s="61">
        <v>2672.1909538349996</v>
      </c>
      <c r="I24" s="57"/>
      <c r="J24" s="57"/>
      <c r="K24" s="57"/>
      <c r="L24" s="57"/>
      <c r="M24" s="57"/>
      <c r="N24" s="57"/>
      <c r="O24" s="57"/>
      <c r="S24" s="57"/>
      <c r="T24" s="57"/>
      <c r="U24" s="57"/>
      <c r="V24" s="57"/>
      <c r="W24" s="57"/>
      <c r="X24" s="57"/>
      <c r="Y24" s="57"/>
      <c r="Z24" s="57"/>
      <c r="AA24" s="57"/>
    </row>
    <row r="25" spans="3:27" x14ac:dyDescent="0.25">
      <c r="C25" s="60">
        <v>9</v>
      </c>
      <c r="D25" s="72">
        <v>2678.4652860207998</v>
      </c>
      <c r="E25" s="72">
        <v>2687.0178822841999</v>
      </c>
      <c r="F25" s="72">
        <v>2743.2672206828001</v>
      </c>
      <c r="G25" s="72">
        <v>2746.7447585823998</v>
      </c>
      <c r="H25" s="61">
        <v>2735.9755668092002</v>
      </c>
    </row>
    <row r="26" spans="3:27" x14ac:dyDescent="0.25">
      <c r="C26" s="60">
        <v>10</v>
      </c>
      <c r="D26" s="72">
        <v>2733.4433501125004</v>
      </c>
      <c r="E26" s="72">
        <v>2661.6524290945003</v>
      </c>
      <c r="F26" s="72">
        <v>2766.3570824009998</v>
      </c>
      <c r="G26" s="72">
        <v>2751.3725955052505</v>
      </c>
    </row>
    <row r="27" spans="3:27" x14ac:dyDescent="0.25">
      <c r="C27" s="60">
        <v>11</v>
      </c>
      <c r="D27" s="72">
        <v>2827.4745056530005</v>
      </c>
      <c r="E27" s="72">
        <v>2841.2841077387502</v>
      </c>
      <c r="F27" s="72">
        <v>2910.14231394425</v>
      </c>
      <c r="G27" s="72">
        <v>2893.2473284490002</v>
      </c>
    </row>
    <row r="28" spans="3:27" x14ac:dyDescent="0.25">
      <c r="C28" s="60">
        <v>12</v>
      </c>
      <c r="D28" s="72">
        <v>2709.9690261664</v>
      </c>
      <c r="E28" s="72">
        <v>2796.7518935695998</v>
      </c>
      <c r="F28" s="72">
        <v>2854.3433020175999</v>
      </c>
      <c r="G28" s="72">
        <v>2814.1674344932003</v>
      </c>
    </row>
    <row r="29" spans="3:27" x14ac:dyDescent="0.25">
      <c r="E29" s="61"/>
      <c r="F29" s="62"/>
    </row>
    <row r="30" spans="3:27" x14ac:dyDescent="0.25">
      <c r="E30" s="61"/>
      <c r="F30" s="61"/>
    </row>
    <row r="31" spans="3:27" x14ac:dyDescent="0.25">
      <c r="E31" s="61"/>
      <c r="F31" s="61"/>
    </row>
    <row r="32" spans="3:27" x14ac:dyDescent="0.25">
      <c r="E32" s="61"/>
      <c r="F32" s="61"/>
    </row>
    <row r="33" spans="5:6" x14ac:dyDescent="0.25">
      <c r="E33" s="61"/>
      <c r="F33" s="61"/>
    </row>
    <row r="34" spans="5:6" x14ac:dyDescent="0.25">
      <c r="E34" s="61"/>
      <c r="F34" s="61"/>
    </row>
    <row r="35" spans="5:6" x14ac:dyDescent="0.25">
      <c r="E35" s="61"/>
      <c r="F35" s="61"/>
    </row>
    <row r="36" spans="5:6" x14ac:dyDescent="0.25">
      <c r="E36" s="61"/>
      <c r="F36" s="61"/>
    </row>
    <row r="37" spans="5:6" x14ac:dyDescent="0.25">
      <c r="E37" s="61"/>
      <c r="F37" s="61"/>
    </row>
    <row r="38" spans="5:6" x14ac:dyDescent="0.25">
      <c r="E38" s="61"/>
      <c r="F38" s="61"/>
    </row>
    <row r="39" spans="5:6" x14ac:dyDescent="0.25">
      <c r="E39" s="61"/>
      <c r="F39" s="61"/>
    </row>
    <row r="40" spans="5:6" x14ac:dyDescent="0.25">
      <c r="E40" s="61"/>
      <c r="F40" s="61"/>
    </row>
    <row r="41" spans="5:6" x14ac:dyDescent="0.25">
      <c r="E41" s="61"/>
      <c r="F41" s="62"/>
    </row>
    <row r="42" spans="5:6" x14ac:dyDescent="0.25">
      <c r="E42" s="61"/>
      <c r="F42" s="61"/>
    </row>
    <row r="43" spans="5:6" x14ac:dyDescent="0.25">
      <c r="E43" s="61"/>
      <c r="F43" s="61"/>
    </row>
    <row r="44" spans="5:6" x14ac:dyDescent="0.25">
      <c r="E44" s="61"/>
      <c r="F44" s="61"/>
    </row>
    <row r="45" spans="5:6" x14ac:dyDescent="0.25">
      <c r="E45" s="61"/>
      <c r="F45" s="61"/>
    </row>
    <row r="46" spans="5:6" x14ac:dyDescent="0.25">
      <c r="E46" s="61"/>
      <c r="F46" s="61"/>
    </row>
    <row r="47" spans="5:6" x14ac:dyDescent="0.25">
      <c r="E47" s="61"/>
      <c r="F47" s="61"/>
    </row>
    <row r="48" spans="5:6" x14ac:dyDescent="0.25">
      <c r="E48" s="61"/>
      <c r="F48" s="61"/>
    </row>
    <row r="49" spans="5:16" x14ac:dyDescent="0.25">
      <c r="E49" s="61"/>
      <c r="F49" s="61"/>
    </row>
    <row r="50" spans="5:16" x14ac:dyDescent="0.25">
      <c r="E50" s="61"/>
      <c r="F50" s="61"/>
    </row>
    <row r="51" spans="5:16" x14ac:dyDescent="0.25">
      <c r="E51" s="61"/>
      <c r="F51" s="61"/>
      <c r="G51" s="55"/>
      <c r="H51" s="55"/>
      <c r="I51" s="55"/>
      <c r="J51" s="55"/>
      <c r="K51" s="55"/>
      <c r="L51" s="55"/>
      <c r="M51" s="55"/>
      <c r="N51" s="55"/>
      <c r="O51" s="55"/>
      <c r="P51" s="55"/>
    </row>
    <row r="52" spans="5:16" x14ac:dyDescent="0.25">
      <c r="E52" s="61"/>
      <c r="F52" s="61"/>
      <c r="G52" s="55"/>
      <c r="H52" s="55"/>
      <c r="I52" s="55"/>
      <c r="J52" s="55"/>
      <c r="K52" s="55"/>
      <c r="L52" s="55"/>
      <c r="M52" s="55"/>
      <c r="N52" s="55"/>
      <c r="O52" s="55"/>
      <c r="P52" s="55"/>
    </row>
    <row r="53" spans="5:16" x14ac:dyDescent="0.25">
      <c r="E53" s="61"/>
      <c r="F53" s="62"/>
      <c r="G53" s="55"/>
      <c r="H53" s="55"/>
      <c r="I53" s="55"/>
      <c r="J53" s="55"/>
      <c r="K53" s="55"/>
      <c r="L53" s="55"/>
      <c r="M53" s="55"/>
      <c r="N53" s="55"/>
      <c r="O53" s="55"/>
      <c r="P53" s="55"/>
    </row>
    <row r="54" spans="5:16" x14ac:dyDescent="0.25">
      <c r="E54" s="61"/>
      <c r="F54" s="61"/>
      <c r="G54" s="55"/>
      <c r="H54" s="55"/>
      <c r="I54" s="55"/>
      <c r="J54" s="55"/>
      <c r="K54" s="55"/>
      <c r="L54" s="55"/>
      <c r="M54" s="55"/>
      <c r="N54" s="55"/>
      <c r="O54" s="55"/>
      <c r="P54" s="55"/>
    </row>
    <row r="55" spans="5:16" x14ac:dyDescent="0.25">
      <c r="E55" s="61"/>
      <c r="F55" s="61"/>
      <c r="G55" s="55"/>
      <c r="H55" s="55"/>
      <c r="I55" s="55"/>
      <c r="J55" s="55"/>
      <c r="K55" s="55"/>
      <c r="L55" s="55"/>
      <c r="M55" s="55"/>
      <c r="N55" s="55"/>
      <c r="O55" s="55"/>
      <c r="P55" s="55"/>
    </row>
    <row r="56" spans="5:16" x14ac:dyDescent="0.25">
      <c r="E56" s="61"/>
      <c r="F56" s="61"/>
      <c r="G56" s="57"/>
      <c r="H56" s="57"/>
      <c r="I56" s="57"/>
      <c r="J56" s="57"/>
      <c r="K56" s="57"/>
      <c r="L56" s="57"/>
      <c r="M56" s="57"/>
      <c r="N56" s="57"/>
      <c r="O56" s="57"/>
      <c r="P56" s="57"/>
    </row>
    <row r="57" spans="5:16" x14ac:dyDescent="0.25">
      <c r="E57" s="61"/>
      <c r="F57" s="61"/>
      <c r="G57" s="57"/>
      <c r="H57" s="57"/>
      <c r="I57" s="57"/>
      <c r="J57" s="57"/>
      <c r="K57" s="57"/>
      <c r="L57" s="57"/>
      <c r="M57" s="57"/>
      <c r="N57" s="57"/>
      <c r="O57" s="57"/>
      <c r="P57" s="57"/>
    </row>
    <row r="58" spans="5:16" x14ac:dyDescent="0.25">
      <c r="E58" s="61"/>
      <c r="F58" s="61"/>
    </row>
    <row r="59" spans="5:16" x14ac:dyDescent="0.25">
      <c r="E59" s="61"/>
      <c r="F59" s="61"/>
      <c r="G59" s="55"/>
      <c r="H59" s="55"/>
      <c r="I59" s="55"/>
      <c r="J59" s="55"/>
      <c r="K59" s="55"/>
      <c r="L59" s="55"/>
      <c r="M59" s="55"/>
      <c r="N59" s="55"/>
      <c r="O59" s="55"/>
      <c r="P59" s="55"/>
    </row>
    <row r="60" spans="5:16" x14ac:dyDescent="0.25">
      <c r="E60" s="61"/>
      <c r="F60" s="61"/>
      <c r="G60" s="55"/>
      <c r="H60" s="55"/>
      <c r="I60" s="55"/>
      <c r="J60" s="55"/>
      <c r="K60" s="55"/>
      <c r="L60" s="55"/>
      <c r="M60" s="55"/>
      <c r="N60" s="55"/>
      <c r="O60" s="55"/>
      <c r="P60" s="55"/>
    </row>
    <row r="61" spans="5:16" x14ac:dyDescent="0.25">
      <c r="E61" s="61"/>
      <c r="F61" s="61"/>
      <c r="G61" s="55"/>
      <c r="H61" s="55"/>
      <c r="I61" s="55"/>
      <c r="J61" s="55"/>
      <c r="K61" s="55"/>
      <c r="L61" s="55"/>
      <c r="M61" s="55"/>
      <c r="N61" s="55"/>
      <c r="O61" s="55"/>
      <c r="P61" s="55"/>
    </row>
    <row r="62" spans="5:16" x14ac:dyDescent="0.25">
      <c r="E62" s="61"/>
      <c r="F62" s="61"/>
      <c r="G62" s="55"/>
      <c r="H62" s="55"/>
      <c r="I62" s="55"/>
      <c r="J62" s="55"/>
      <c r="K62" s="55"/>
      <c r="L62" s="55"/>
      <c r="M62" s="55"/>
      <c r="N62" s="55"/>
      <c r="O62" s="55"/>
      <c r="P62" s="55"/>
    </row>
    <row r="63" spans="5:16" x14ac:dyDescent="0.25">
      <c r="E63" s="61"/>
      <c r="F63" s="61"/>
      <c r="G63" s="55"/>
      <c r="H63" s="55"/>
      <c r="I63" s="55"/>
      <c r="J63" s="55"/>
      <c r="K63" s="55"/>
      <c r="L63" s="55"/>
      <c r="M63" s="55"/>
      <c r="N63" s="55"/>
      <c r="O63" s="55"/>
      <c r="P63" s="55"/>
    </row>
    <row r="64" spans="5:16" x14ac:dyDescent="0.25">
      <c r="E64" s="61"/>
      <c r="F64" s="61"/>
      <c r="G64" s="57"/>
      <c r="H64" s="57"/>
      <c r="I64" s="57"/>
      <c r="J64" s="57"/>
      <c r="K64" s="57"/>
      <c r="L64" s="57"/>
      <c r="M64" s="57"/>
      <c r="N64" s="57"/>
      <c r="O64" s="57"/>
      <c r="P64" s="57"/>
    </row>
    <row r="65" spans="4:16" x14ac:dyDescent="0.25">
      <c r="E65" s="61"/>
      <c r="F65" s="62"/>
      <c r="G65" s="57"/>
      <c r="H65" s="57"/>
      <c r="I65" s="57"/>
      <c r="J65" s="57"/>
      <c r="K65" s="57"/>
      <c r="L65" s="57"/>
      <c r="M65" s="57"/>
      <c r="N65" s="57"/>
      <c r="O65" s="57"/>
      <c r="P65" s="57"/>
    </row>
    <row r="66" spans="4:16" x14ac:dyDescent="0.25">
      <c r="E66" s="61"/>
      <c r="F66" s="61"/>
      <c r="G66" s="55"/>
      <c r="H66" s="55"/>
    </row>
    <row r="67" spans="4:16" x14ac:dyDescent="0.25">
      <c r="E67" s="61"/>
      <c r="F67" s="61"/>
    </row>
    <row r="68" spans="4:16" x14ac:dyDescent="0.25">
      <c r="E68" s="61"/>
      <c r="F68" s="61"/>
    </row>
    <row r="69" spans="4:16" x14ac:dyDescent="0.25">
      <c r="E69" s="61"/>
      <c r="F69" s="61"/>
    </row>
    <row r="70" spans="4:16" x14ac:dyDescent="0.25">
      <c r="E70" s="61"/>
      <c r="F70" s="61"/>
    </row>
    <row r="71" spans="4:16" x14ac:dyDescent="0.25">
      <c r="E71" s="61"/>
      <c r="F71" s="61"/>
    </row>
    <row r="72" spans="4:16" x14ac:dyDescent="0.25">
      <c r="E72" s="61"/>
      <c r="F72" s="61"/>
    </row>
    <row r="73" spans="4:16" x14ac:dyDescent="0.25">
      <c r="E73" s="61"/>
      <c r="F73" s="61"/>
    </row>
    <row r="74" spans="4:16" x14ac:dyDescent="0.25">
      <c r="E74" s="61"/>
      <c r="F74" s="61"/>
    </row>
    <row r="75" spans="4:16" x14ac:dyDescent="0.25">
      <c r="E75" s="61"/>
      <c r="F75" s="61"/>
    </row>
    <row r="76" spans="4:16" x14ac:dyDescent="0.25">
      <c r="E76" s="61"/>
      <c r="F76" s="61"/>
    </row>
    <row r="77" spans="4:16" x14ac:dyDescent="0.25">
      <c r="D77" s="61"/>
      <c r="E77" s="61"/>
      <c r="F77" s="61"/>
    </row>
    <row r="78" spans="4:16" x14ac:dyDescent="0.25">
      <c r="D78" s="61"/>
      <c r="E78" s="61"/>
      <c r="F78" s="61"/>
    </row>
    <row r="79" spans="4:16" x14ac:dyDescent="0.25">
      <c r="D79" s="61"/>
      <c r="E79" s="61"/>
      <c r="F79" s="61"/>
    </row>
    <row r="80" spans="4:16" x14ac:dyDescent="0.25">
      <c r="D80" s="61"/>
      <c r="E80" s="61"/>
      <c r="F80" s="61"/>
    </row>
    <row r="81" spans="4:6" x14ac:dyDescent="0.25">
      <c r="D81" s="61"/>
      <c r="E81" s="61"/>
      <c r="F81" s="61"/>
    </row>
    <row r="82" spans="4:6" x14ac:dyDescent="0.25">
      <c r="D82" s="61"/>
      <c r="E82" s="61"/>
      <c r="F82" s="61"/>
    </row>
    <row r="83" spans="4:6" x14ac:dyDescent="0.25">
      <c r="D83" s="61"/>
      <c r="E83" s="61"/>
      <c r="F83" s="61"/>
    </row>
    <row r="84" spans="4:6" x14ac:dyDescent="0.25">
      <c r="D84" s="61"/>
      <c r="E84" s="61"/>
      <c r="F84" s="61"/>
    </row>
    <row r="85" spans="4:6" x14ac:dyDescent="0.25">
      <c r="D85" s="61"/>
      <c r="E85" s="61"/>
      <c r="F85" s="61"/>
    </row>
    <row r="86" spans="4:6" x14ac:dyDescent="0.25">
      <c r="D86" s="61"/>
      <c r="E86" s="61"/>
      <c r="F86" s="61"/>
    </row>
    <row r="87" spans="4:6" x14ac:dyDescent="0.25">
      <c r="D87" s="61"/>
      <c r="E87" s="61"/>
      <c r="F87" s="61"/>
    </row>
    <row r="88" spans="4:6" x14ac:dyDescent="0.25">
      <c r="D88" s="61"/>
      <c r="E88" s="61"/>
      <c r="F88" s="61"/>
    </row>
  </sheetData>
  <conditionalFormatting sqref="G56:P57">
    <cfRule type="cellIs" dxfId="3" priority="16" operator="greaterThan">
      <formula>0</formula>
    </cfRule>
    <cfRule type="colorScale" priority="17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64:P65">
    <cfRule type="cellIs" dxfId="2" priority="10" operator="greaterThan">
      <formula>0</formula>
    </cfRule>
    <cfRule type="colorScale" priority="11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22:O23">
    <cfRule type="colorScale" priority="20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22:O24">
    <cfRule type="cellIs" dxfId="1" priority="19" operator="greaterThan">
      <formula>0</formula>
    </cfRule>
  </conditionalFormatting>
  <conditionalFormatting sqref="I24:O24">
    <cfRule type="colorScale" priority="23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22:AA23">
    <cfRule type="colorScale" priority="14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1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22:AA24">
    <cfRule type="cellIs" dxfId="0" priority="4" operator="greaterThan">
      <formula>0</formula>
    </cfRule>
  </conditionalFormatting>
  <conditionalFormatting sqref="S24:AA24">
    <cfRule type="colorScale" priority="5">
      <colorScale>
        <cfvo type="min"/>
        <cfvo type="num" val="0"/>
        <cfvo type="formula" val="&quot;&gt;0&quot;"/>
        <color rgb="FFF8696B"/>
        <color rgb="FFFFEB84"/>
        <color rgb="FF63BE7B"/>
      </colorScale>
    </cfRule>
    <cfRule type="colorScale" priority="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8740157499999996" bottom="0.78740157499999996" header="0.3" footer="0.3"/>
  <pageSetup paperSize="8" scale="8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0:W57"/>
  <sheetViews>
    <sheetView showGridLines="0" topLeftCell="A4" zoomScaleNormal="100" workbookViewId="0">
      <selection activeCell="A30" sqref="A30"/>
    </sheetView>
  </sheetViews>
  <sheetFormatPr baseColWidth="10" defaultColWidth="11" defaultRowHeight="14.25" x14ac:dyDescent="0.2"/>
  <cols>
    <col min="1" max="1" width="25.375" customWidth="1"/>
    <col min="5" max="8" width="11.125" bestFit="1" customWidth="1"/>
    <col min="9" max="9" width="11.125" customWidth="1"/>
    <col min="10" max="10" width="10.375" customWidth="1"/>
    <col min="11" max="14" width="14.375" bestFit="1" customWidth="1"/>
    <col min="15" max="15" width="14.375" customWidth="1"/>
  </cols>
  <sheetData>
    <row r="10" spans="1:17" ht="54" customHeight="1" x14ac:dyDescent="0.2"/>
    <row r="16" spans="1:17" ht="15" x14ac:dyDescent="0.25">
      <c r="A16" s="4" t="s">
        <v>97</v>
      </c>
      <c r="Q16" s="4" t="s">
        <v>100</v>
      </c>
    </row>
    <row r="17" spans="1:23" ht="3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Q17" s="1"/>
      <c r="R17" s="1"/>
      <c r="S17" s="1"/>
      <c r="T17" s="1"/>
      <c r="U17" s="1"/>
    </row>
    <row r="18" spans="1:23" ht="15" x14ac:dyDescent="0.25">
      <c r="A18" s="16"/>
      <c r="B18" s="17"/>
      <c r="C18" s="17"/>
      <c r="D18" s="17"/>
      <c r="E18" s="17" t="s">
        <v>98</v>
      </c>
      <c r="F18" s="17"/>
      <c r="G18" s="17"/>
      <c r="H18" s="17"/>
      <c r="I18" s="74" t="s">
        <v>22</v>
      </c>
      <c r="J18" s="17"/>
      <c r="K18" s="17" t="s">
        <v>128</v>
      </c>
      <c r="L18" s="17"/>
      <c r="M18" s="17"/>
      <c r="N18" s="17"/>
      <c r="O18" s="74" t="s">
        <v>22</v>
      </c>
      <c r="Q18" s="17" t="s">
        <v>99</v>
      </c>
      <c r="R18" s="17"/>
      <c r="S18" s="17"/>
      <c r="T18" s="17"/>
      <c r="U18" s="74" t="s">
        <v>22</v>
      </c>
    </row>
    <row r="19" spans="1:23" ht="15" x14ac:dyDescent="0.25">
      <c r="A19" s="2"/>
      <c r="B19" s="15"/>
      <c r="C19" s="15"/>
      <c r="D19" s="15"/>
      <c r="E19" s="15">
        <v>2021</v>
      </c>
      <c r="F19" s="15">
        <v>2022</v>
      </c>
      <c r="G19" s="15">
        <v>2023</v>
      </c>
      <c r="H19" s="15">
        <v>2024</v>
      </c>
      <c r="I19" s="73" t="s">
        <v>130</v>
      </c>
      <c r="J19" s="15"/>
      <c r="K19" s="15">
        <v>2021</v>
      </c>
      <c r="L19" s="15">
        <v>2022</v>
      </c>
      <c r="M19" s="15">
        <v>2023</v>
      </c>
      <c r="N19" s="15">
        <v>2024</v>
      </c>
      <c r="O19" s="73" t="s">
        <v>130</v>
      </c>
      <c r="Q19" s="15">
        <v>2021</v>
      </c>
      <c r="R19" s="15">
        <v>2022</v>
      </c>
      <c r="S19" s="15">
        <v>2023</v>
      </c>
      <c r="T19" s="15">
        <v>2024</v>
      </c>
      <c r="U19" s="73" t="s">
        <v>130</v>
      </c>
    </row>
    <row r="20" spans="1:23" ht="15" x14ac:dyDescent="0.25">
      <c r="A20" t="s">
        <v>101</v>
      </c>
      <c r="E20" s="63">
        <v>268278.38535803702</v>
      </c>
      <c r="F20" s="63">
        <v>261963.905346104</v>
      </c>
      <c r="G20" s="63">
        <v>264941.63499228301</v>
      </c>
      <c r="H20" s="63">
        <v>266044.54785244301</v>
      </c>
      <c r="I20" s="25">
        <f>H20/E20-1</f>
        <v>-8.3265653422387453E-3</v>
      </c>
      <c r="J20" s="19"/>
      <c r="K20" s="29">
        <v>2405.0719146661359</v>
      </c>
      <c r="L20" s="29">
        <v>2421.5936033745998</v>
      </c>
      <c r="M20" s="29">
        <v>2588.1272810681289</v>
      </c>
      <c r="N20" s="29">
        <v>2617.508987176207</v>
      </c>
      <c r="O20" s="25">
        <f>N20/K20-1</f>
        <v>8.8328781860795624E-2</v>
      </c>
      <c r="Q20" s="19">
        <v>8.9648366992234294</v>
      </c>
      <c r="R20" s="19">
        <v>9.2439971841739634</v>
      </c>
      <c r="S20" s="19">
        <v>9.7686695454397494</v>
      </c>
      <c r="T20" s="19">
        <v>9.8386116472041483</v>
      </c>
      <c r="U20" s="25">
        <f>T20/Q20-1</f>
        <v>9.7466911812951196E-2</v>
      </c>
    </row>
    <row r="21" spans="1:23" ht="15" x14ac:dyDescent="0.25">
      <c r="A21" s="27" t="s">
        <v>102</v>
      </c>
      <c r="B21" s="27"/>
      <c r="C21" s="27"/>
      <c r="D21" s="27"/>
      <c r="E21" s="75">
        <v>34569.768213778007</v>
      </c>
      <c r="F21" s="75">
        <v>34467.073982619004</v>
      </c>
      <c r="G21" s="75">
        <v>35631.921131379997</v>
      </c>
      <c r="H21" s="75">
        <v>35573.137061554997</v>
      </c>
      <c r="I21" s="42">
        <f>H21/E21-1</f>
        <v>2.9024459798868252E-2</v>
      </c>
      <c r="J21" s="27"/>
      <c r="K21" s="34">
        <v>336.53978819070301</v>
      </c>
      <c r="L21" s="34">
        <v>343.30185136958295</v>
      </c>
      <c r="M21" s="34">
        <v>373.26463685202395</v>
      </c>
      <c r="N21" s="34">
        <v>374.97899035906602</v>
      </c>
      <c r="O21" s="42">
        <f>N21/K21-1</f>
        <v>0.11421889332913326</v>
      </c>
      <c r="Q21" s="33">
        <v>9.7350895183778778</v>
      </c>
      <c r="R21" s="33">
        <v>9.9602841698341624</v>
      </c>
      <c r="S21" s="33">
        <v>10.475568675507104</v>
      </c>
      <c r="T21" s="33">
        <v>10.54107175620217</v>
      </c>
      <c r="U21" s="42">
        <f>T21/Q21-1</f>
        <v>8.2791456237023997E-2</v>
      </c>
    </row>
    <row r="22" spans="1:23" ht="15" x14ac:dyDescent="0.25">
      <c r="A22" s="27" t="s">
        <v>103</v>
      </c>
      <c r="B22" s="27"/>
      <c r="C22" s="27"/>
      <c r="D22" s="27"/>
      <c r="E22" s="35">
        <f>E21/E20</f>
        <v>0.12885782120554415</v>
      </c>
      <c r="F22" s="35">
        <f>F21/F20</f>
        <v>0.13157184359838223</v>
      </c>
      <c r="G22" s="35">
        <f t="shared" ref="G22:H22" si="0">G21/G20</f>
        <v>0.13448970046711553</v>
      </c>
      <c r="H22" s="35">
        <f t="shared" si="0"/>
        <v>0.13371120494183183</v>
      </c>
      <c r="I22" s="76">
        <f>H22-E22</f>
        <v>4.8533837362876864E-3</v>
      </c>
      <c r="J22" s="35"/>
      <c r="K22" s="35">
        <f>K21/K20</f>
        <v>0.13992919967942843</v>
      </c>
      <c r="L22" s="35">
        <f t="shared" ref="L22:M22" si="1">L21/L20</f>
        <v>0.14176691369318797</v>
      </c>
      <c r="M22" s="35">
        <f t="shared" si="1"/>
        <v>0.14422190113384856</v>
      </c>
      <c r="N22" s="35">
        <f>N21/N20</f>
        <v>0.14325795716315642</v>
      </c>
      <c r="O22" s="76">
        <f>N22-K22</f>
        <v>3.3287574837279899E-3</v>
      </c>
      <c r="Q22" s="35">
        <f>Q21/Q20-1</f>
        <v>8.5919336290996906E-2</v>
      </c>
      <c r="R22" s="35">
        <f t="shared" ref="R22:T22" si="2">R21/R20-1</f>
        <v>7.7486716123897903E-2</v>
      </c>
      <c r="S22" s="35">
        <f t="shared" si="2"/>
        <v>7.2363910640968587E-2</v>
      </c>
      <c r="T22" s="35">
        <f t="shared" si="2"/>
        <v>7.1398296242096482E-2</v>
      </c>
      <c r="U22" s="77">
        <f>T22-Q22</f>
        <v>-1.4521040048900424E-2</v>
      </c>
    </row>
    <row r="23" spans="1:23" ht="15" x14ac:dyDescent="0.25">
      <c r="A23" t="s">
        <v>84</v>
      </c>
      <c r="E23" s="63">
        <v>142779.96933614399</v>
      </c>
      <c r="F23" s="63">
        <v>140773.91414431899</v>
      </c>
      <c r="G23" s="63">
        <v>143531.28610945999</v>
      </c>
      <c r="H23" s="63">
        <v>143455.76467999199</v>
      </c>
      <c r="I23" s="25">
        <f>H23/E23-1</f>
        <v>4.7331243100143805E-3</v>
      </c>
      <c r="J23" s="19"/>
      <c r="K23" s="29">
        <v>1093.5188858755939</v>
      </c>
      <c r="L23" s="29">
        <v>1112.2495900590752</v>
      </c>
      <c r="M23" s="29">
        <v>1199.6316850479382</v>
      </c>
      <c r="N23" s="29">
        <v>1204.35272475904</v>
      </c>
      <c r="O23" s="25">
        <f>N23/K23-1</f>
        <v>0.10135521234706446</v>
      </c>
      <c r="Q23" s="19">
        <v>7.6587695806345533</v>
      </c>
      <c r="R23" s="19">
        <v>7.9009637319511903</v>
      </c>
      <c r="S23" s="19">
        <v>8.3579804624134262</v>
      </c>
      <c r="T23" s="19">
        <v>8.3952898473309876</v>
      </c>
      <c r="U23" s="25">
        <f>T23/Q23-1</f>
        <v>9.6166918059364281E-2</v>
      </c>
    </row>
    <row r="24" spans="1:23" ht="15" x14ac:dyDescent="0.25">
      <c r="A24" s="27" t="s">
        <v>126</v>
      </c>
      <c r="E24" s="75">
        <v>28324.750718074003</v>
      </c>
      <c r="F24" s="75">
        <v>28443.933077154004</v>
      </c>
      <c r="G24" s="75">
        <v>29768.435613084999</v>
      </c>
      <c r="H24" s="75">
        <v>29829.329276877001</v>
      </c>
      <c r="I24" s="42">
        <f>H24/E24-1</f>
        <v>5.3118863208315048E-2</v>
      </c>
      <c r="J24" s="78"/>
      <c r="K24" s="34">
        <v>261.52400006329799</v>
      </c>
      <c r="L24" s="34">
        <v>270.01679021523199</v>
      </c>
      <c r="M24" s="34">
        <v>297.868876454325</v>
      </c>
      <c r="N24" s="34">
        <v>299.853046025254</v>
      </c>
      <c r="O24" s="42">
        <f>N24/K24-1</f>
        <v>0.14656033844954597</v>
      </c>
      <c r="Q24" s="33">
        <v>9.2330556645082762</v>
      </c>
      <c r="R24" s="33">
        <v>9.4929484429179691</v>
      </c>
      <c r="S24" s="33">
        <v>10.00619852268602</v>
      </c>
      <c r="T24" s="33">
        <v>10.052289250019882</v>
      </c>
      <c r="U24" s="42">
        <f>T24/Q24-1</f>
        <v>8.8728327357618708E-2</v>
      </c>
      <c r="W24" s="38"/>
    </row>
    <row r="25" spans="1:23" ht="15" x14ac:dyDescent="0.25">
      <c r="A25" s="27" t="s">
        <v>104</v>
      </c>
      <c r="E25" s="35">
        <f t="shared" ref="E25:F25" si="3">E24/E23</f>
        <v>0.19838042303671893</v>
      </c>
      <c r="F25" s="35">
        <f t="shared" si="3"/>
        <v>0.20205400446558427</v>
      </c>
      <c r="G25" s="35">
        <f>G24/G23</f>
        <v>0.20740032657676433</v>
      </c>
      <c r="H25" s="35">
        <f>H24/H23</f>
        <v>0.20793398817689579</v>
      </c>
      <c r="I25" s="77">
        <f>H25-E25</f>
        <v>9.5535651401768562E-3</v>
      </c>
      <c r="J25" s="35"/>
      <c r="K25" s="35">
        <f t="shared" ref="K25" si="4">K24/K23</f>
        <v>0.23915819236527638</v>
      </c>
      <c r="L25" s="35">
        <f>L24/L23</f>
        <v>0.24276636523722209</v>
      </c>
      <c r="M25" s="35">
        <f t="shared" ref="M25" si="5">M24/M23</f>
        <v>0.24830027429829177</v>
      </c>
      <c r="N25" s="35">
        <f>N24/N23</f>
        <v>0.24897444067745758</v>
      </c>
      <c r="O25" s="77">
        <f>N25-K25</f>
        <v>9.8162483121811972E-3</v>
      </c>
      <c r="P25" s="35"/>
      <c r="Q25" s="35">
        <f>Q24/Q23-1</f>
        <v>0.20555339435388631</v>
      </c>
      <c r="R25" s="35">
        <f t="shared" ref="R25:T25" si="6">R24/R23-1</f>
        <v>0.20149247167517736</v>
      </c>
      <c r="S25" s="35">
        <f t="shared" si="6"/>
        <v>0.19720290896643933</v>
      </c>
      <c r="T25" s="35">
        <f t="shared" si="6"/>
        <v>0.19737250682484597</v>
      </c>
      <c r="U25" s="77">
        <f>T25-Q25</f>
        <v>-8.1808875290403371E-3</v>
      </c>
    </row>
    <row r="26" spans="1:23" ht="15" x14ac:dyDescent="0.25">
      <c r="A26" s="27"/>
      <c r="E26" s="23"/>
      <c r="F26" s="23"/>
      <c r="G26" s="23"/>
      <c r="H26" s="23"/>
      <c r="I26" s="39"/>
      <c r="J26" s="19"/>
      <c r="K26" s="29"/>
      <c r="L26" s="29"/>
      <c r="M26" s="29"/>
      <c r="N26" s="29"/>
      <c r="O26" s="29"/>
      <c r="Q26" s="19"/>
      <c r="R26" s="19"/>
      <c r="S26" s="19"/>
      <c r="T26" s="19"/>
      <c r="U26" s="19"/>
    </row>
    <row r="27" spans="1:23" ht="15" x14ac:dyDescent="0.25">
      <c r="A27" s="30" t="s">
        <v>105</v>
      </c>
      <c r="B27" s="30"/>
      <c r="C27" s="30"/>
      <c r="D27" s="30"/>
      <c r="E27" s="79">
        <v>28335.218548986002</v>
      </c>
      <c r="F27" s="79">
        <v>26612.290653089003</v>
      </c>
      <c r="G27" s="79">
        <v>26643.177769190999</v>
      </c>
      <c r="H27" s="79">
        <v>25723.847827366</v>
      </c>
      <c r="I27" s="41">
        <f>H27/E27-1</f>
        <v>-9.2159893423989558E-2</v>
      </c>
      <c r="J27" s="31"/>
      <c r="K27" s="32">
        <v>107.366652056142</v>
      </c>
      <c r="L27" s="32">
        <v>103.10758589528101</v>
      </c>
      <c r="M27" s="32">
        <v>108.56243861490501</v>
      </c>
      <c r="N27" s="32">
        <v>104.68139994372099</v>
      </c>
      <c r="O27" s="41">
        <f>N27/K27-1</f>
        <v>-2.5010113112373999E-2</v>
      </c>
      <c r="P27" s="30"/>
      <c r="Q27" s="31">
        <v>3.7891591296720102</v>
      </c>
      <c r="R27" s="31">
        <v>3.8744348331139569</v>
      </c>
      <c r="S27" s="31">
        <v>4.0746805638343124</v>
      </c>
      <c r="T27" s="31">
        <v>4.0694300730684994</v>
      </c>
      <c r="U27" s="80">
        <f>T27/Q27-1</f>
        <v>7.3966527613410049E-2</v>
      </c>
    </row>
    <row r="28" spans="1:23" ht="15" x14ac:dyDescent="0.25">
      <c r="A28" t="s">
        <v>106</v>
      </c>
      <c r="E28" s="63">
        <v>1653.661940769</v>
      </c>
      <c r="F28" s="63">
        <v>1446.1958516569998</v>
      </c>
      <c r="G28" s="63">
        <v>1561.0735256330013</v>
      </c>
      <c r="H28" s="63">
        <v>1801.2023523839998</v>
      </c>
      <c r="I28" s="25">
        <f>H28/E28-1</f>
        <v>8.9220419226912373E-2</v>
      </c>
      <c r="J28" s="19"/>
      <c r="K28" s="29">
        <v>9.8179594640049999</v>
      </c>
      <c r="L28" s="29">
        <v>8.6334092816880013</v>
      </c>
      <c r="M28" s="29">
        <v>9.6548724638410004</v>
      </c>
      <c r="N28" s="29">
        <v>11.018828942547001</v>
      </c>
      <c r="O28" s="25">
        <f>N28/K28-1</f>
        <v>0.12231355027943214</v>
      </c>
      <c r="Q28" s="19">
        <v>5.9371019081683452</v>
      </c>
      <c r="R28" s="19">
        <v>5.9697372743782573</v>
      </c>
      <c r="S28" s="19">
        <v>6.1847647181935503</v>
      </c>
      <c r="T28" s="19">
        <v>6.1174853163848679</v>
      </c>
      <c r="U28" s="81">
        <f>T28/Q28-1</f>
        <v>3.038240053928476E-2</v>
      </c>
    </row>
    <row r="29" spans="1:23" ht="15" x14ac:dyDescent="0.25">
      <c r="A29" t="s">
        <v>107</v>
      </c>
      <c r="E29" s="63">
        <v>9224.3712508909994</v>
      </c>
      <c r="F29" s="63">
        <v>8624.4848418019992</v>
      </c>
      <c r="G29" s="63">
        <v>8585.952359324001</v>
      </c>
      <c r="H29" s="63">
        <v>8137.075487266</v>
      </c>
      <c r="I29" s="25">
        <f>H29/E29-1</f>
        <v>-0.11787207323425708</v>
      </c>
      <c r="J29" s="19"/>
      <c r="K29" s="29">
        <v>32.074375214348002</v>
      </c>
      <c r="L29" s="29">
        <v>30.543637624403001</v>
      </c>
      <c r="M29" s="29">
        <v>30.428431982077001</v>
      </c>
      <c r="N29" s="29">
        <v>28.274264165729001</v>
      </c>
      <c r="O29" s="25">
        <f>N29/K29-1</f>
        <v>-0.11847810045319529</v>
      </c>
      <c r="Q29" s="19">
        <v>3.4771340335255778</v>
      </c>
      <c r="R29" s="19">
        <v>3.5415028473771675</v>
      </c>
      <c r="S29" s="19">
        <v>3.5439786652243583</v>
      </c>
      <c r="T29" s="19">
        <v>3.474745221422169</v>
      </c>
      <c r="U29" s="81">
        <f>T29/Q29-1</f>
        <v>-6.8700604589200243E-4</v>
      </c>
    </row>
    <row r="30" spans="1:23" ht="15" x14ac:dyDescent="0.25">
      <c r="A30" t="s">
        <v>108</v>
      </c>
      <c r="E30" s="63">
        <v>17457.185357326001</v>
      </c>
      <c r="F30" s="63">
        <v>16541.609959629001</v>
      </c>
      <c r="G30" s="63">
        <v>16496.151884234001</v>
      </c>
      <c r="H30" s="63">
        <v>15785.569987717001</v>
      </c>
      <c r="I30" s="25">
        <f>H30/E30-1</f>
        <v>-9.5755148117706024E-2</v>
      </c>
      <c r="J30" s="19"/>
      <c r="K30" s="29">
        <v>65.474317377788992</v>
      </c>
      <c r="L30" s="29">
        <v>63.930538989189998</v>
      </c>
      <c r="M30" s="29">
        <v>68.479134168987002</v>
      </c>
      <c r="N30" s="29">
        <v>65.388306835445007</v>
      </c>
      <c r="O30" s="25">
        <f>N30/K30-1</f>
        <v>-1.3136531358960424E-3</v>
      </c>
      <c r="Q30" s="19">
        <v>3.7505655142919334</v>
      </c>
      <c r="R30" s="19">
        <v>3.8648317270941051</v>
      </c>
      <c r="S30" s="19">
        <v>4.1512186993401246</v>
      </c>
      <c r="T30" s="19">
        <v>4.1422835467027586</v>
      </c>
      <c r="U30" s="81">
        <f>T30/Q30-1</f>
        <v>0.10444239166550795</v>
      </c>
    </row>
    <row r="31" spans="1:23" ht="15" x14ac:dyDescent="0.25">
      <c r="E31" s="23"/>
      <c r="F31" s="23"/>
      <c r="G31" s="23"/>
      <c r="H31" s="23"/>
      <c r="I31" s="25"/>
      <c r="J31" s="19"/>
      <c r="K31" s="29"/>
      <c r="L31" s="29"/>
      <c r="M31" s="29"/>
      <c r="N31" s="29"/>
      <c r="O31" s="25"/>
      <c r="Q31" s="19"/>
      <c r="R31" s="19"/>
      <c r="S31" s="19"/>
      <c r="T31" s="19"/>
      <c r="U31" s="81"/>
    </row>
    <row r="32" spans="1:23" ht="15" x14ac:dyDescent="0.25">
      <c r="A32" s="30" t="s">
        <v>109</v>
      </c>
      <c r="B32" s="30"/>
      <c r="C32" s="30"/>
      <c r="D32" s="30"/>
      <c r="E32" s="79">
        <v>1089.9316624350001</v>
      </c>
      <c r="F32" s="79">
        <v>1123.3214060569999</v>
      </c>
      <c r="G32" s="79">
        <v>1138.5567621979999</v>
      </c>
      <c r="H32" s="79">
        <v>1224.4706705790011</v>
      </c>
      <c r="I32" s="41">
        <f>H32/E32-1</f>
        <v>0.12343802164938422</v>
      </c>
      <c r="J32" s="31"/>
      <c r="K32" s="32">
        <v>14.95901087269</v>
      </c>
      <c r="L32" s="32">
        <v>15.357731793846</v>
      </c>
      <c r="M32" s="32">
        <v>16.293274321134</v>
      </c>
      <c r="N32" s="32">
        <v>17.999389597087998</v>
      </c>
      <c r="O32" s="41">
        <f>N32/K32-1</f>
        <v>0.203247310284979</v>
      </c>
      <c r="P32" s="30"/>
      <c r="Q32" s="31">
        <v>13.724723657692719</v>
      </c>
      <c r="R32" s="31">
        <v>13.671716492747681</v>
      </c>
      <c r="S32" s="31">
        <v>14.310462914189367</v>
      </c>
      <c r="T32" s="31">
        <v>14.699731099787664</v>
      </c>
      <c r="U32" s="80">
        <f>T32/Q32-1</f>
        <v>7.1040223935470825E-2</v>
      </c>
    </row>
    <row r="33" spans="1:21" ht="15" x14ac:dyDescent="0.25">
      <c r="A33" t="s">
        <v>110</v>
      </c>
      <c r="E33" s="63">
        <v>192.274714561</v>
      </c>
      <c r="F33" s="63">
        <v>192.92873807299998</v>
      </c>
      <c r="G33" s="63">
        <v>194.32224700700101</v>
      </c>
      <c r="H33" s="63">
        <v>219.67414226299999</v>
      </c>
      <c r="I33" s="25">
        <f>H33/E33-1</f>
        <v>0.14250146081120518</v>
      </c>
      <c r="J33" s="19"/>
      <c r="K33" s="29">
        <v>1.886778141597</v>
      </c>
      <c r="L33" s="29">
        <v>1.9347079539300001</v>
      </c>
      <c r="M33" s="29">
        <v>2.1195040559420009</v>
      </c>
      <c r="N33" s="29">
        <v>2.5014279879579999</v>
      </c>
      <c r="O33" s="25">
        <f>N33/K33-1</f>
        <v>0.32576688949806809</v>
      </c>
      <c r="Q33" s="19">
        <v>9.8129290994131804</v>
      </c>
      <c r="R33" s="19">
        <v>10.028096245557514</v>
      </c>
      <c r="S33" s="19">
        <v>10.907161112981775</v>
      </c>
      <c r="T33" s="19">
        <v>11.386993308312187</v>
      </c>
      <c r="U33" s="81">
        <f>T33/Q33-1</f>
        <v>0.16040717230833113</v>
      </c>
    </row>
    <row r="34" spans="1:21" ht="15" x14ac:dyDescent="0.25">
      <c r="A34" t="s">
        <v>111</v>
      </c>
      <c r="E34" s="63">
        <v>502.60796271400096</v>
      </c>
      <c r="F34" s="63">
        <v>548.52872998200098</v>
      </c>
      <c r="G34" s="63">
        <v>553.10747509700002</v>
      </c>
      <c r="H34" s="63">
        <v>563.85858069099993</v>
      </c>
      <c r="I34" s="25">
        <f>H34/E34-1</f>
        <v>0.12186559410291786</v>
      </c>
      <c r="J34" s="19"/>
      <c r="K34" s="29">
        <v>5.5718912813450006</v>
      </c>
      <c r="L34" s="29">
        <v>5.947448369042001</v>
      </c>
      <c r="M34" s="29">
        <v>6.236282099117</v>
      </c>
      <c r="N34" s="29">
        <v>6.508634000632</v>
      </c>
      <c r="O34" s="25">
        <f>N34/K34-1</f>
        <v>0.16811934619457958</v>
      </c>
      <c r="Q34" s="19">
        <v>11.085959027106728</v>
      </c>
      <c r="R34" s="19">
        <v>10.842546696208885</v>
      </c>
      <c r="S34" s="19">
        <v>11.274991534011225</v>
      </c>
      <c r="T34" s="19">
        <v>11.543025544908387</v>
      </c>
      <c r="U34" s="81">
        <f>T34/Q34-1</f>
        <v>4.1229316893925727E-2</v>
      </c>
    </row>
    <row r="35" spans="1:21" ht="15" x14ac:dyDescent="0.25">
      <c r="A35" t="s">
        <v>112</v>
      </c>
      <c r="E35" s="63">
        <v>395.04898515999997</v>
      </c>
      <c r="F35" s="63">
        <v>381.86393800099995</v>
      </c>
      <c r="G35" s="63">
        <v>391.12704009399999</v>
      </c>
      <c r="H35" s="63">
        <v>440.93794762499999</v>
      </c>
      <c r="I35" s="25">
        <f>H35/E35-1</f>
        <v>0.11616018313884391</v>
      </c>
      <c r="J35" s="19"/>
      <c r="K35" s="29">
        <v>7.5003414497480003</v>
      </c>
      <c r="L35" s="29">
        <v>7.4755754708729993</v>
      </c>
      <c r="M35" s="29">
        <v>7.9374881660760002</v>
      </c>
      <c r="N35" s="29">
        <v>8.9893276084980016</v>
      </c>
      <c r="O35" s="25">
        <f>N35/K35-1</f>
        <v>0.1985224497746072</v>
      </c>
      <c r="Q35" s="19">
        <v>18.985851708264139</v>
      </c>
      <c r="R35" s="19">
        <v>19.576542131751186</v>
      </c>
      <c r="S35" s="19">
        <v>20.293887541419725</v>
      </c>
      <c r="T35" s="19">
        <v>20.38683142813343</v>
      </c>
      <c r="U35" s="81">
        <f>T35/Q35-1</f>
        <v>7.3790722765388228E-2</v>
      </c>
    </row>
    <row r="36" spans="1:21" ht="15" x14ac:dyDescent="0.25">
      <c r="E36" s="63"/>
      <c r="F36" s="63"/>
      <c r="G36" s="63"/>
      <c r="H36" s="39"/>
      <c r="I36" s="25"/>
      <c r="J36" s="19"/>
      <c r="K36" s="29"/>
      <c r="L36" s="29"/>
      <c r="M36" s="29"/>
      <c r="N36" s="29"/>
      <c r="O36" s="25"/>
      <c r="Q36" s="19"/>
      <c r="R36" s="19"/>
      <c r="S36" s="19"/>
      <c r="T36" s="19"/>
      <c r="U36" s="81"/>
    </row>
    <row r="37" spans="1:21" ht="15" x14ac:dyDescent="0.25">
      <c r="A37" s="30" t="s">
        <v>113</v>
      </c>
      <c r="B37" s="30"/>
      <c r="C37" s="30"/>
      <c r="D37" s="30"/>
      <c r="E37" s="79">
        <v>74439.48348794</v>
      </c>
      <c r="F37" s="79">
        <v>72726.432426486004</v>
      </c>
      <c r="G37" s="79">
        <v>73439.068657005992</v>
      </c>
      <c r="H37" s="79">
        <v>73547.805436066003</v>
      </c>
      <c r="I37" s="41">
        <f t="shared" ref="I37:I42" si="7">H37/E37-1</f>
        <v>-1.1978563123942965E-2</v>
      </c>
      <c r="J37" s="31"/>
      <c r="K37" s="32">
        <v>551.40604245999896</v>
      </c>
      <c r="L37" s="32">
        <v>550.37413008776696</v>
      </c>
      <c r="M37" s="32">
        <v>581.18276702014998</v>
      </c>
      <c r="N37" s="32">
        <v>578.89284954829998</v>
      </c>
      <c r="O37" s="41">
        <f t="shared" ref="O37:O42" si="8">N37/K37-1</f>
        <v>4.98485779475204E-2</v>
      </c>
      <c r="P37" s="30"/>
      <c r="Q37" s="31">
        <v>7.4074404687309885</v>
      </c>
      <c r="R37" s="31">
        <v>7.5677317273070042</v>
      </c>
      <c r="S37" s="31">
        <v>7.9138090616935655</v>
      </c>
      <c r="T37" s="31">
        <v>7.8709737988242603</v>
      </c>
      <c r="U37" s="80">
        <f t="shared" ref="U37:U42" si="9">T37/Q37-1</f>
        <v>6.2576720265250074E-2</v>
      </c>
    </row>
    <row r="38" spans="1:21" ht="15" x14ac:dyDescent="0.25">
      <c r="A38" t="s">
        <v>114</v>
      </c>
      <c r="E38" s="63">
        <v>9931.0236611370001</v>
      </c>
      <c r="F38" s="63">
        <v>10049.447082493001</v>
      </c>
      <c r="G38" s="63">
        <v>10394.085816605002</v>
      </c>
      <c r="H38" s="63">
        <v>10420.108742684</v>
      </c>
      <c r="I38" s="25">
        <f t="shared" si="7"/>
        <v>4.9248204237085202E-2</v>
      </c>
      <c r="J38" s="19"/>
      <c r="K38" s="29">
        <v>76.099302982799998</v>
      </c>
      <c r="L38" s="29">
        <v>78.563033594016005</v>
      </c>
      <c r="M38" s="29">
        <v>85.521630807191002</v>
      </c>
      <c r="N38" s="29">
        <v>80.097584711816992</v>
      </c>
      <c r="O38" s="25">
        <f t="shared" si="8"/>
        <v>5.2540319980600714E-2</v>
      </c>
      <c r="Q38" s="19">
        <v>7.6627853864248481</v>
      </c>
      <c r="R38" s="19">
        <v>7.8176473739415515</v>
      </c>
      <c r="S38" s="19">
        <v>8.2279127107615846</v>
      </c>
      <c r="T38" s="19">
        <v>7.686828102255058</v>
      </c>
      <c r="U38" s="81">
        <f t="shared" si="9"/>
        <v>3.1375948323963954E-3</v>
      </c>
    </row>
    <row r="39" spans="1:21" ht="15" x14ac:dyDescent="0.25">
      <c r="A39" t="s">
        <v>115</v>
      </c>
      <c r="E39" s="63">
        <v>12419.010663852003</v>
      </c>
      <c r="F39" s="63">
        <v>12100.159390313</v>
      </c>
      <c r="G39" s="63">
        <v>12608.809516161</v>
      </c>
      <c r="H39" s="63">
        <v>12058.402842120999</v>
      </c>
      <c r="I39" s="25">
        <f t="shared" si="7"/>
        <v>-2.9036759166382264E-2</v>
      </c>
      <c r="J39" s="19"/>
      <c r="K39" s="29">
        <v>96.833631128696013</v>
      </c>
      <c r="L39" s="29">
        <v>96.305576309404003</v>
      </c>
      <c r="M39" s="29">
        <v>103.79156660488499</v>
      </c>
      <c r="N39" s="29">
        <v>99.661944809417008</v>
      </c>
      <c r="O39" s="25">
        <f t="shared" si="8"/>
        <v>2.9207968840516241E-2</v>
      </c>
      <c r="Q39" s="19">
        <v>7.7972097576620598</v>
      </c>
      <c r="R39" s="19">
        <v>7.959033695581164</v>
      </c>
      <c r="S39" s="19">
        <v>8.2316706007694833</v>
      </c>
      <c r="T39" s="19">
        <v>8.2649374145379841</v>
      </c>
      <c r="U39" s="81">
        <f t="shared" si="9"/>
        <v>5.9986542803507792E-2</v>
      </c>
    </row>
    <row r="40" spans="1:21" ht="15" x14ac:dyDescent="0.25">
      <c r="A40" t="s">
        <v>116</v>
      </c>
      <c r="E40" s="63">
        <v>6887.4435317850002</v>
      </c>
      <c r="F40" s="63">
        <v>7075.3266950380012</v>
      </c>
      <c r="G40" s="63">
        <v>7340.2408774140004</v>
      </c>
      <c r="H40" s="63">
        <v>7438.0442222760003</v>
      </c>
      <c r="I40" s="25">
        <f t="shared" si="7"/>
        <v>7.9942679449932719E-2</v>
      </c>
      <c r="J40" s="19"/>
      <c r="K40" s="29">
        <v>42.885391023273996</v>
      </c>
      <c r="L40" s="29">
        <v>44.627196106714003</v>
      </c>
      <c r="M40" s="29">
        <v>48.075573082764009</v>
      </c>
      <c r="N40" s="29">
        <v>48.711841655543999</v>
      </c>
      <c r="O40" s="25">
        <f t="shared" si="8"/>
        <v>0.13586096554670513</v>
      </c>
      <c r="Q40" s="19">
        <v>6.2266051003338685</v>
      </c>
      <c r="R40" s="19">
        <v>6.3074396462867943</v>
      </c>
      <c r="S40" s="19">
        <v>6.5495906586244415</v>
      </c>
      <c r="T40" s="19">
        <v>6.549012105851455</v>
      </c>
      <c r="U40" s="81">
        <f t="shared" si="9"/>
        <v>5.1778938975959754E-2</v>
      </c>
    </row>
    <row r="41" spans="1:21" ht="15" x14ac:dyDescent="0.25">
      <c r="A41" t="s">
        <v>117</v>
      </c>
      <c r="E41" s="63">
        <v>6716.5252345340014</v>
      </c>
      <c r="F41" s="63">
        <v>6072.066329442001</v>
      </c>
      <c r="G41" s="63">
        <v>6065.4483080890004</v>
      </c>
      <c r="H41" s="63">
        <v>6635.704573553</v>
      </c>
      <c r="I41" s="25">
        <f t="shared" si="7"/>
        <v>-1.2033106131344562E-2</v>
      </c>
      <c r="J41" s="19"/>
      <c r="K41" s="29">
        <v>53.714768028228995</v>
      </c>
      <c r="L41" s="29">
        <v>50.002650023417004</v>
      </c>
      <c r="M41" s="29">
        <v>52.579677414519999</v>
      </c>
      <c r="N41" s="29">
        <v>55.299840663171999</v>
      </c>
      <c r="O41" s="25">
        <f t="shared" si="8"/>
        <v>2.9509066000433792E-2</v>
      </c>
      <c r="Q41" s="19">
        <v>7.9974043352128907</v>
      </c>
      <c r="R41" s="19">
        <v>8.2348655812546188</v>
      </c>
      <c r="S41" s="19">
        <v>8.6687207183677941</v>
      </c>
      <c r="T41" s="19">
        <v>8.3336803274173548</v>
      </c>
      <c r="U41" s="81">
        <f t="shared" si="9"/>
        <v>4.204814188571504E-2</v>
      </c>
    </row>
    <row r="42" spans="1:21" ht="15" x14ac:dyDescent="0.25">
      <c r="A42" t="s">
        <v>118</v>
      </c>
      <c r="E42" s="63">
        <v>38485.480396632003</v>
      </c>
      <c r="F42" s="63">
        <v>37429.432929200004</v>
      </c>
      <c r="G42" s="63">
        <v>37030.484138735999</v>
      </c>
      <c r="H42" s="63">
        <v>36995.545055431998</v>
      </c>
      <c r="I42" s="25">
        <f t="shared" si="7"/>
        <v>-3.8714219644518044E-2</v>
      </c>
      <c r="J42" s="19"/>
      <c r="K42" s="29">
        <v>281.87294929699897</v>
      </c>
      <c r="L42" s="29">
        <v>280.87567405421697</v>
      </c>
      <c r="M42" s="29">
        <v>291.21431911079003</v>
      </c>
      <c r="N42" s="29">
        <v>295.121637708349</v>
      </c>
      <c r="O42" s="25">
        <f t="shared" si="8"/>
        <v>4.7002340751011173E-2</v>
      </c>
      <c r="Q42" s="19">
        <v>7.3241374770955607</v>
      </c>
      <c r="R42" s="19">
        <v>7.5041391779968993</v>
      </c>
      <c r="S42" s="19">
        <v>7.8641780112770165</v>
      </c>
      <c r="T42" s="19">
        <v>7.9772209671774181</v>
      </c>
      <c r="U42" s="81">
        <f t="shared" si="9"/>
        <v>8.9168655302308997E-2</v>
      </c>
    </row>
    <row r="44" spans="1:21" ht="15" x14ac:dyDescent="0.25">
      <c r="A44" s="30" t="s">
        <v>119</v>
      </c>
      <c r="B44" s="30"/>
      <c r="C44" s="30"/>
      <c r="D44" s="30"/>
      <c r="E44" s="79">
        <v>16123.078646387001</v>
      </c>
      <c r="F44" s="79">
        <v>15730.823482321</v>
      </c>
      <c r="G44" s="79">
        <v>16140.056429460001</v>
      </c>
      <c r="H44" s="79">
        <v>15998.039972709001</v>
      </c>
      <c r="I44" s="41">
        <f>H44/E44-1</f>
        <v>-7.7552604201940323E-3</v>
      </c>
      <c r="J44" s="31"/>
      <c r="K44" s="32">
        <v>125.315137394449</v>
      </c>
      <c r="L44" s="32">
        <v>124.55352305211801</v>
      </c>
      <c r="M44" s="32">
        <v>134.55482479985898</v>
      </c>
      <c r="N44" s="32">
        <v>132.15767517040501</v>
      </c>
      <c r="O44" s="41">
        <f>N44/K44-1</f>
        <v>5.4602643529153783E-2</v>
      </c>
      <c r="P44" s="30"/>
      <c r="Q44" s="31">
        <v>7.7724075000112149</v>
      </c>
      <c r="R44" s="31">
        <v>7.917800564738191</v>
      </c>
      <c r="S44" s="31">
        <v>8.3367010138985496</v>
      </c>
      <c r="T44" s="31">
        <v>8.2608666684076493</v>
      </c>
      <c r="U44" s="80">
        <f>T44/Q44-1</f>
        <v>6.2845285504617321E-2</v>
      </c>
    </row>
    <row r="45" spans="1:21" ht="15" x14ac:dyDescent="0.25">
      <c r="E45" s="63"/>
      <c r="F45" s="63"/>
      <c r="G45" s="63"/>
      <c r="H45" s="63"/>
      <c r="I45" s="25"/>
      <c r="J45" s="19"/>
      <c r="K45" s="29"/>
      <c r="L45" s="29"/>
      <c r="M45" s="29"/>
      <c r="N45" s="29"/>
      <c r="O45" s="25"/>
      <c r="Q45" s="19"/>
      <c r="R45" s="19"/>
      <c r="S45" s="19"/>
      <c r="T45" s="19"/>
      <c r="U45" s="81"/>
    </row>
    <row r="46" spans="1:21" ht="15" x14ac:dyDescent="0.25">
      <c r="A46" s="30" t="s">
        <v>120</v>
      </c>
      <c r="B46" s="30"/>
      <c r="C46" s="30"/>
      <c r="D46" s="30"/>
      <c r="E46" s="79">
        <v>22792.256990397</v>
      </c>
      <c r="F46" s="79">
        <v>24581.046176365999</v>
      </c>
      <c r="G46" s="79">
        <v>26170.426491604998</v>
      </c>
      <c r="H46" s="79">
        <v>26961.600773273</v>
      </c>
      <c r="I46" s="41">
        <f t="shared" ref="I46:I52" si="10">H46/E46-1</f>
        <v>0.18292807880468609</v>
      </c>
      <c r="J46" s="82"/>
      <c r="K46" s="32">
        <v>294.47204309231398</v>
      </c>
      <c r="L46" s="32">
        <v>318.85661923006302</v>
      </c>
      <c r="M46" s="32">
        <v>359.03838029188995</v>
      </c>
      <c r="N46" s="32">
        <v>370.62141049952697</v>
      </c>
      <c r="O46" s="41">
        <f t="shared" ref="O46:O52" si="11">N46/K46-1</f>
        <v>0.25859625452913004</v>
      </c>
      <c r="P46" s="30"/>
      <c r="Q46" s="31">
        <v>12.919828133579887</v>
      </c>
      <c r="R46" s="31">
        <v>12.971645589951942</v>
      </c>
      <c r="S46" s="31">
        <v>13.719240701219103</v>
      </c>
      <c r="T46" s="31">
        <v>13.746268762607134</v>
      </c>
      <c r="U46" s="80">
        <f t="shared" ref="U46:U52" si="12">T46/Q46-1</f>
        <v>6.396684386839846E-2</v>
      </c>
    </row>
    <row r="47" spans="1:21" ht="15" x14ac:dyDescent="0.25">
      <c r="A47" t="s">
        <v>121</v>
      </c>
      <c r="E47" s="63">
        <v>5913.1691020349999</v>
      </c>
      <c r="F47" s="63">
        <v>6503.5538887479997</v>
      </c>
      <c r="G47" s="63">
        <v>7178.6350621230013</v>
      </c>
      <c r="H47" s="63">
        <v>7655.9350322139999</v>
      </c>
      <c r="I47" s="25">
        <f t="shared" si="10"/>
        <v>0.29472621196969184</v>
      </c>
      <c r="J47" s="19"/>
      <c r="K47" s="29">
        <v>106.21999130143</v>
      </c>
      <c r="L47" s="29">
        <v>114.58844223820901</v>
      </c>
      <c r="M47" s="29">
        <v>129.336275606843</v>
      </c>
      <c r="N47" s="29">
        <v>135.50430231911702</v>
      </c>
      <c r="O47" s="25">
        <f t="shared" si="11"/>
        <v>0.27569491071209273</v>
      </c>
      <c r="Q47" s="19">
        <v>17.963293365798503</v>
      </c>
      <c r="R47" s="19">
        <v>17.619357692485956</v>
      </c>
      <c r="S47" s="19">
        <v>18.016833908895382</v>
      </c>
      <c r="T47" s="19">
        <v>17.699249242444377</v>
      </c>
      <c r="U47" s="81">
        <f t="shared" si="12"/>
        <v>-1.4699093199516344E-2</v>
      </c>
    </row>
    <row r="48" spans="1:21" ht="15" x14ac:dyDescent="0.25">
      <c r="A48" t="s">
        <v>122</v>
      </c>
      <c r="E48" s="63">
        <v>3025.2853664699996</v>
      </c>
      <c r="F48" s="63">
        <v>3241.1293291850011</v>
      </c>
      <c r="G48" s="63">
        <v>3578.2137145600004</v>
      </c>
      <c r="H48" s="63">
        <v>3899.9733220890012</v>
      </c>
      <c r="I48" s="25">
        <f t="shared" si="10"/>
        <v>0.28912576820467528</v>
      </c>
      <c r="J48" s="19"/>
      <c r="K48" s="29">
        <v>27.643560309445999</v>
      </c>
      <c r="L48" s="29">
        <v>30.072498324329999</v>
      </c>
      <c r="M48" s="29">
        <v>36.186173661703997</v>
      </c>
      <c r="N48" s="29">
        <v>39.817847140285998</v>
      </c>
      <c r="O48" s="25">
        <f t="shared" si="11"/>
        <v>0.44040227432932944</v>
      </c>
      <c r="Q48" s="19">
        <v>9.1375050485572515</v>
      </c>
      <c r="R48" s="19">
        <v>9.2784012206917659</v>
      </c>
      <c r="S48" s="19">
        <v>10.112915702731769</v>
      </c>
      <c r="T48" s="19">
        <v>10.20977423480368</v>
      </c>
      <c r="U48" s="81">
        <f t="shared" si="12"/>
        <v>0.11734813612121964</v>
      </c>
    </row>
    <row r="49" spans="1:21" ht="15" x14ac:dyDescent="0.25">
      <c r="A49" t="s">
        <v>123</v>
      </c>
      <c r="E49" s="63">
        <v>1920.9956192550001</v>
      </c>
      <c r="F49" s="63">
        <v>2092.6588807320009</v>
      </c>
      <c r="G49" s="63">
        <v>2102.902145427001</v>
      </c>
      <c r="H49" s="63">
        <v>2068.3776962150014</v>
      </c>
      <c r="I49" s="25">
        <f t="shared" si="10"/>
        <v>7.6721714241680061E-2</v>
      </c>
      <c r="J49" s="19"/>
      <c r="K49" s="29">
        <v>18.98614312119</v>
      </c>
      <c r="L49" s="29">
        <v>21.095662821129999</v>
      </c>
      <c r="M49" s="29">
        <v>24.131417822252001</v>
      </c>
      <c r="N49" s="29">
        <v>23.367807677066001</v>
      </c>
      <c r="O49" s="25">
        <f t="shared" si="11"/>
        <v>0.2307822356498368</v>
      </c>
      <c r="Q49" s="19">
        <v>9.8834911078835255</v>
      </c>
      <c r="R49" s="19">
        <v>10.080793872028893</v>
      </c>
      <c r="S49" s="19">
        <v>11.475292787507255</v>
      </c>
      <c r="T49" s="19">
        <v>11.297650192142177</v>
      </c>
      <c r="U49" s="81">
        <f t="shared" si="12"/>
        <v>0.14308295204825483</v>
      </c>
    </row>
    <row r="50" spans="1:21" ht="15" x14ac:dyDescent="0.25">
      <c r="A50" t="s">
        <v>127</v>
      </c>
      <c r="E50" s="63">
        <v>1426.4266723890003</v>
      </c>
      <c r="F50" s="63">
        <v>1471.6864636160001</v>
      </c>
      <c r="G50" s="63">
        <v>1536.3412050390002</v>
      </c>
      <c r="H50" s="63">
        <v>1570.371499971001</v>
      </c>
      <c r="I50" s="25">
        <f t="shared" si="10"/>
        <v>0.10091288277785759</v>
      </c>
      <c r="J50" s="19"/>
      <c r="K50" s="29">
        <v>18.492657504612001</v>
      </c>
      <c r="L50" s="29">
        <v>19.828094469514003</v>
      </c>
      <c r="M50" s="29">
        <v>21.375238849137002</v>
      </c>
      <c r="N50" s="29">
        <v>21.482664248309998</v>
      </c>
      <c r="O50" s="25">
        <f t="shared" si="11"/>
        <v>0.1616861580306832</v>
      </c>
      <c r="Q50" s="19">
        <v>12.964323973022903</v>
      </c>
      <c r="R50" s="19">
        <v>13.473042634907085</v>
      </c>
      <c r="S50" s="19">
        <v>13.913080492164752</v>
      </c>
      <c r="T50" s="19">
        <v>13.679988619703495</v>
      </c>
      <c r="U50" s="81">
        <f t="shared" si="12"/>
        <v>5.52026197563249E-2</v>
      </c>
    </row>
    <row r="51" spans="1:21" ht="15" x14ac:dyDescent="0.25">
      <c r="A51" t="s">
        <v>124</v>
      </c>
      <c r="E51" s="63">
        <v>328.015576218001</v>
      </c>
      <c r="F51" s="63">
        <v>346.47240951100002</v>
      </c>
      <c r="G51" s="63">
        <v>356.45632487099999</v>
      </c>
      <c r="H51" s="63">
        <v>318.84675592500002</v>
      </c>
      <c r="I51" s="25">
        <f t="shared" si="10"/>
        <v>-2.7952392989128438E-2</v>
      </c>
      <c r="J51" s="19"/>
      <c r="K51" s="29">
        <v>5.0938545432939994</v>
      </c>
      <c r="L51" s="29">
        <v>5.313789910185001</v>
      </c>
      <c r="M51" s="29">
        <v>5.8225916433490008</v>
      </c>
      <c r="N51" s="29">
        <v>5.2157432617240005</v>
      </c>
      <c r="O51" s="25">
        <f t="shared" si="11"/>
        <v>2.3928582450487568E-2</v>
      </c>
      <c r="Q51" s="19">
        <v>15.529306876294786</v>
      </c>
      <c r="R51" s="19">
        <v>15.336834230710354</v>
      </c>
      <c r="S51" s="19">
        <v>16.334656554224903</v>
      </c>
      <c r="T51" s="19">
        <v>16.358150631304721</v>
      </c>
      <c r="U51" s="81">
        <f t="shared" si="12"/>
        <v>5.3372875017052346E-2</v>
      </c>
    </row>
    <row r="52" spans="1:21" ht="15" x14ac:dyDescent="0.25">
      <c r="A52" t="s">
        <v>125</v>
      </c>
      <c r="E52" s="63">
        <v>10178.364654030001</v>
      </c>
      <c r="F52" s="63">
        <v>10925.545204572998</v>
      </c>
      <c r="G52" s="63">
        <v>11417.878039585001</v>
      </c>
      <c r="H52" s="63">
        <v>11448.096466859</v>
      </c>
      <c r="I52" s="25">
        <f t="shared" si="10"/>
        <v>0.12474811583079437</v>
      </c>
      <c r="J52" s="19"/>
      <c r="K52" s="29">
        <v>118.035836312342</v>
      </c>
      <c r="L52" s="29">
        <v>127.95813146669499</v>
      </c>
      <c r="M52" s="29">
        <v>142.18668270860601</v>
      </c>
      <c r="N52" s="29">
        <v>145.23304585302401</v>
      </c>
      <c r="O52" s="25">
        <f t="shared" si="11"/>
        <v>0.23041485018764796</v>
      </c>
      <c r="Q52" s="19">
        <v>11.596738800825644</v>
      </c>
      <c r="R52" s="19">
        <v>11.711830308764529</v>
      </c>
      <c r="S52" s="19">
        <v>12.452986642146161</v>
      </c>
      <c r="T52" s="19">
        <v>12.686217859314686</v>
      </c>
      <c r="U52" s="81">
        <f t="shared" si="12"/>
        <v>9.3947020554733474E-2</v>
      </c>
    </row>
    <row r="53" spans="1:21" ht="15" x14ac:dyDescent="0.25">
      <c r="E53" s="23"/>
      <c r="F53" s="23"/>
      <c r="G53" s="23"/>
      <c r="H53" s="23"/>
      <c r="I53" s="23"/>
      <c r="K53" s="24"/>
      <c r="L53" s="24"/>
      <c r="M53" s="24"/>
      <c r="N53" s="24"/>
      <c r="O53" s="24"/>
    </row>
    <row r="54" spans="1:21" ht="15" x14ac:dyDescent="0.25">
      <c r="E54" s="23"/>
      <c r="F54" s="23"/>
      <c r="G54" s="23"/>
      <c r="H54" s="23"/>
      <c r="I54" s="23"/>
      <c r="K54" s="24"/>
      <c r="L54" s="24"/>
      <c r="M54" s="24"/>
      <c r="N54" s="24"/>
      <c r="O54" s="24"/>
    </row>
    <row r="55" spans="1:21" ht="15" x14ac:dyDescent="0.25">
      <c r="E55" s="23"/>
      <c r="F55" s="23"/>
      <c r="G55" s="23"/>
      <c r="H55" s="23"/>
      <c r="I55" s="23"/>
      <c r="K55" s="24"/>
      <c r="L55" s="24"/>
      <c r="M55" s="24"/>
      <c r="N55" s="24"/>
      <c r="O55" s="24"/>
    </row>
    <row r="56" spans="1:21" ht="15" x14ac:dyDescent="0.25">
      <c r="E56" s="23"/>
      <c r="F56" s="23"/>
      <c r="G56" s="23"/>
      <c r="H56" s="39"/>
      <c r="I56" s="39"/>
      <c r="K56" s="24"/>
      <c r="L56" s="24"/>
      <c r="M56" s="24"/>
      <c r="N56" s="24"/>
      <c r="O56" s="24"/>
    </row>
    <row r="57" spans="1:21" ht="15" x14ac:dyDescent="0.25">
      <c r="E57" s="23"/>
      <c r="F57" s="23"/>
      <c r="G57" s="23"/>
      <c r="H57" s="23"/>
      <c r="I57" s="23"/>
      <c r="K57" s="24"/>
      <c r="L57" s="24"/>
      <c r="M57" s="24"/>
      <c r="N57" s="24"/>
      <c r="O57" s="24"/>
    </row>
  </sheetData>
  <phoneticPr fontId="8" type="noConversion"/>
  <pageMargins left="0.7" right="0.7" top="0.78740157499999996" bottom="0.78740157499999996" header="0.3" footer="0.3"/>
  <pageSetup paperSize="8" scale="57" orientation="landscape" r:id="rId1"/>
  <ignoredErrors>
    <ignoredError sqref="J19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A10:P40"/>
  <sheetViews>
    <sheetView showGridLines="0" zoomScaleNormal="100" workbookViewId="0">
      <selection activeCell="D88" sqref="D88"/>
    </sheetView>
  </sheetViews>
  <sheetFormatPr baseColWidth="10" defaultColWidth="11" defaultRowHeight="14.25" x14ac:dyDescent="0.2"/>
  <cols>
    <col min="1" max="1" width="25.375" customWidth="1"/>
    <col min="2" max="2" width="44.375" customWidth="1"/>
  </cols>
  <sheetData>
    <row r="10" spans="1:16" ht="54" customHeight="1" x14ac:dyDescent="0.2"/>
    <row r="13" spans="1:16" ht="15" x14ac:dyDescent="0.25">
      <c r="A13" s="5" t="s">
        <v>67</v>
      </c>
      <c r="B13" s="6"/>
      <c r="C13" s="7"/>
      <c r="D13" s="7"/>
      <c r="E13" s="7"/>
      <c r="F13" s="7"/>
      <c r="G13" s="7"/>
      <c r="H13" s="7"/>
      <c r="I13" s="7"/>
      <c r="J13" s="7"/>
      <c r="K13" s="7"/>
      <c r="M13" s="7"/>
      <c r="N13" s="7"/>
      <c r="O13" s="7"/>
      <c r="P13" s="7"/>
    </row>
    <row r="14" spans="1:16" ht="3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M14" s="10"/>
      <c r="N14" s="10"/>
      <c r="O14" s="10"/>
      <c r="P14" s="10"/>
    </row>
    <row r="15" spans="1:16" ht="15" x14ac:dyDescent="0.25">
      <c r="A15" s="11" t="s">
        <v>27</v>
      </c>
      <c r="B15" s="13"/>
      <c r="C15" s="11" t="s">
        <v>28</v>
      </c>
      <c r="D15" s="11"/>
      <c r="E15" s="11"/>
      <c r="F15" s="11"/>
      <c r="G15" s="11"/>
      <c r="H15" s="11" t="s">
        <v>26</v>
      </c>
      <c r="I15" s="11"/>
      <c r="J15" s="11"/>
      <c r="K15" s="11"/>
      <c r="M15" s="11" t="s">
        <v>29</v>
      </c>
      <c r="N15" s="11"/>
      <c r="O15" s="11"/>
      <c r="P15" s="11"/>
    </row>
    <row r="16" spans="1:16" ht="15" x14ac:dyDescent="0.25">
      <c r="A16" s="11"/>
      <c r="B16" s="13"/>
      <c r="C16" s="11">
        <v>2018</v>
      </c>
      <c r="D16" s="11">
        <v>2019</v>
      </c>
      <c r="E16" s="11">
        <v>2020</v>
      </c>
      <c r="F16" s="11">
        <v>2021</v>
      </c>
      <c r="G16" s="11"/>
      <c r="H16" s="11">
        <v>2018</v>
      </c>
      <c r="I16" s="11">
        <v>2019</v>
      </c>
      <c r="J16" s="11">
        <v>2020</v>
      </c>
      <c r="K16" s="11">
        <v>2021</v>
      </c>
      <c r="M16" s="11">
        <v>2018</v>
      </c>
      <c r="N16" s="11">
        <v>2019</v>
      </c>
      <c r="O16" s="11">
        <v>2020</v>
      </c>
      <c r="P16" s="11">
        <v>2021</v>
      </c>
    </row>
    <row r="17" spans="1:16" ht="15" x14ac:dyDescent="0.25">
      <c r="A17" s="6" t="s">
        <v>0</v>
      </c>
      <c r="B17" s="6"/>
      <c r="C17" s="9"/>
    </row>
    <row r="18" spans="1:16" ht="15" x14ac:dyDescent="0.25">
      <c r="A18" s="12"/>
      <c r="B18" s="6" t="s">
        <v>2</v>
      </c>
      <c r="C18" s="18">
        <v>28.581334371652062</v>
      </c>
      <c r="D18" s="19">
        <v>27.906088695607107</v>
      </c>
      <c r="E18" s="19">
        <v>26.984269625611251</v>
      </c>
      <c r="F18" s="19">
        <v>26.764341195917972</v>
      </c>
      <c r="G18" s="19"/>
      <c r="H18" s="19">
        <v>211.67527369008772</v>
      </c>
      <c r="I18" s="19">
        <v>210.12163824398459</v>
      </c>
      <c r="J18" s="19">
        <v>205.3159482350145</v>
      </c>
      <c r="K18" s="19">
        <v>207.1838028787154</v>
      </c>
      <c r="M18" s="19">
        <f>H18/C18</f>
        <v>7.4060668734918984</v>
      </c>
      <c r="N18" s="19">
        <f t="shared" ref="N18:P33" si="0">I18/D18</f>
        <v>7.529598308668076</v>
      </c>
      <c r="O18" s="19">
        <f t="shared" si="0"/>
        <v>7.6087272727272737</v>
      </c>
      <c r="P18" s="19">
        <f t="shared" si="0"/>
        <v>7.7410387710314552</v>
      </c>
    </row>
    <row r="19" spans="1:16" ht="15" x14ac:dyDescent="0.25">
      <c r="A19" s="6"/>
      <c r="B19" s="12" t="s">
        <v>1</v>
      </c>
      <c r="C19" s="20">
        <v>23.594595512488244</v>
      </c>
      <c r="D19" s="19">
        <v>24.907188767999298</v>
      </c>
      <c r="E19" s="19">
        <v>23.761438755654957</v>
      </c>
      <c r="F19" s="19">
        <v>24.118233758283505</v>
      </c>
      <c r="G19" s="19"/>
      <c r="H19" s="19">
        <v>177.3649221257605</v>
      </c>
      <c r="I19" s="19">
        <v>188.0684648539054</v>
      </c>
      <c r="J19" s="19">
        <v>180.41455147533563</v>
      </c>
      <c r="K19" s="19">
        <v>187.09961802433307</v>
      </c>
      <c r="M19" s="19">
        <f t="shared" ref="M19:M40" si="1">H19/C19</f>
        <v>7.5171842650103526</v>
      </c>
      <c r="N19" s="19">
        <f t="shared" si="0"/>
        <v>7.5507704464638481</v>
      </c>
      <c r="O19" s="19">
        <f t="shared" si="0"/>
        <v>7.5927452596867253</v>
      </c>
      <c r="P19" s="19">
        <f t="shared" si="0"/>
        <v>7.7576003242805021</v>
      </c>
    </row>
    <row r="20" spans="1:16" ht="15" x14ac:dyDescent="0.25">
      <c r="A20" s="6"/>
      <c r="C20" s="9"/>
    </row>
    <row r="21" spans="1:16" ht="15" x14ac:dyDescent="0.25">
      <c r="A21" s="6" t="s">
        <v>3</v>
      </c>
      <c r="B21" s="6"/>
      <c r="C21" s="9"/>
    </row>
    <row r="22" spans="1:16" ht="15" x14ac:dyDescent="0.25">
      <c r="A22" s="6"/>
      <c r="B22" s="6" t="s">
        <v>4</v>
      </c>
      <c r="C22" s="20">
        <v>26.650893394628309</v>
      </c>
      <c r="D22" s="19">
        <v>26.527978892241084</v>
      </c>
      <c r="E22" s="19">
        <v>25.652502585400995</v>
      </c>
      <c r="F22" s="19">
        <v>25.69535937027424</v>
      </c>
      <c r="G22" s="19"/>
      <c r="H22" s="19">
        <v>197.49498014283407</v>
      </c>
      <c r="I22" s="19">
        <v>199.03344873645921</v>
      </c>
      <c r="J22" s="19">
        <v>193.87654472117831</v>
      </c>
      <c r="K22" s="19">
        <v>197.28065776198022</v>
      </c>
      <c r="L22" s="19"/>
      <c r="M22" s="19">
        <f t="shared" si="1"/>
        <v>7.4104450165502032</v>
      </c>
      <c r="N22" s="19">
        <f t="shared" si="0"/>
        <v>7.5027746947835743</v>
      </c>
      <c r="O22" s="19">
        <f t="shared" si="0"/>
        <v>7.5578023655093478</v>
      </c>
      <c r="P22" s="19">
        <f t="shared" si="0"/>
        <v>7.6776765375854206</v>
      </c>
    </row>
    <row r="23" spans="1:16" ht="15" x14ac:dyDescent="0.25">
      <c r="A23" s="6"/>
      <c r="B23" s="6" t="s">
        <v>5</v>
      </c>
      <c r="C23" s="20">
        <v>29.252376261753472</v>
      </c>
      <c r="D23" s="19">
        <v>28.37162931127391</v>
      </c>
      <c r="E23" s="19">
        <v>26.611405241668123</v>
      </c>
      <c r="F23" s="19">
        <v>27.19278865408841</v>
      </c>
      <c r="G23" s="19">
        <f>F23-F22</f>
        <v>1.4974292838141707</v>
      </c>
      <c r="H23" s="19">
        <v>214.37572802842988</v>
      </c>
      <c r="I23" s="19">
        <v>214.12978823620128</v>
      </c>
      <c r="J23" s="19">
        <v>202.7212154388414</v>
      </c>
      <c r="K23" s="19">
        <v>209.48518666853295</v>
      </c>
      <c r="L23" s="19"/>
      <c r="M23" s="19">
        <f t="shared" si="1"/>
        <v>7.3284893545116585</v>
      </c>
      <c r="N23" s="19">
        <f t="shared" si="0"/>
        <v>7.547320807237301</v>
      </c>
      <c r="O23" s="19">
        <f t="shared" si="0"/>
        <v>7.6178320384757674</v>
      </c>
      <c r="P23" s="19">
        <f t="shared" si="0"/>
        <v>7.7037037037037042</v>
      </c>
    </row>
    <row r="24" spans="1:16" ht="15" x14ac:dyDescent="0.25">
      <c r="A24" s="6"/>
      <c r="B24" s="6"/>
      <c r="C24" s="9"/>
    </row>
    <row r="25" spans="1:16" ht="15" x14ac:dyDescent="0.25">
      <c r="A25" s="6" t="s">
        <v>6</v>
      </c>
      <c r="B25" s="6"/>
      <c r="C25" s="9"/>
    </row>
    <row r="26" spans="1:16" ht="15" x14ac:dyDescent="0.25">
      <c r="A26" s="6"/>
      <c r="B26" s="6" t="s">
        <v>8</v>
      </c>
      <c r="C26" s="18">
        <v>24.782714439813713</v>
      </c>
      <c r="D26" s="19">
        <v>25.217894280540552</v>
      </c>
      <c r="E26" s="19">
        <v>24.812191767029201</v>
      </c>
      <c r="F26" s="19">
        <v>24.963882221608749</v>
      </c>
      <c r="H26" s="19">
        <v>182.21736792961377</v>
      </c>
      <c r="I26" s="19">
        <v>187.22079406934546</v>
      </c>
      <c r="J26" s="19">
        <v>184.50599436131404</v>
      </c>
      <c r="K26" s="19">
        <v>190.79799878433565</v>
      </c>
      <c r="M26" s="19">
        <f t="shared" si="1"/>
        <v>7.3525992631735084</v>
      </c>
      <c r="N26" s="19">
        <f t="shared" si="0"/>
        <v>7.4241247895870046</v>
      </c>
      <c r="O26" s="19">
        <f t="shared" si="0"/>
        <v>7.4361022232017513</v>
      </c>
      <c r="P26" s="19">
        <f t="shared" si="0"/>
        <v>7.6429618234290819</v>
      </c>
    </row>
    <row r="27" spans="1:16" ht="15" x14ac:dyDescent="0.25">
      <c r="A27" s="6"/>
      <c r="B27" s="6" t="s">
        <v>24</v>
      </c>
      <c r="C27" s="18">
        <v>30.106774098827216</v>
      </c>
      <c r="D27" s="19">
        <v>29.165335053755005</v>
      </c>
      <c r="E27" s="19">
        <v>27.337911643717316</v>
      </c>
      <c r="F27" s="19">
        <v>31.919242351786789</v>
      </c>
      <c r="H27" s="19">
        <v>229.66982454867875</v>
      </c>
      <c r="I27" s="19">
        <v>226.50670040713351</v>
      </c>
      <c r="J27" s="19">
        <v>223.8458509604632</v>
      </c>
      <c r="K27" s="19">
        <v>212.77379349544128</v>
      </c>
      <c r="M27" s="19">
        <f t="shared" si="1"/>
        <v>7.6285099092574429</v>
      </c>
      <c r="N27" s="19">
        <f t="shared" si="0"/>
        <v>7.7662985866493939</v>
      </c>
      <c r="O27" s="19">
        <f t="shared" si="0"/>
        <v>8.1881108505194291</v>
      </c>
      <c r="P27" s="19">
        <f t="shared" si="0"/>
        <v>6.6660038841282381</v>
      </c>
    </row>
    <row r="28" spans="1:16" ht="15" x14ac:dyDescent="0.25">
      <c r="A28" s="6"/>
      <c r="B28" s="6" t="s">
        <v>7</v>
      </c>
      <c r="C28" s="18">
        <v>31.995867087245909</v>
      </c>
      <c r="D28" s="19">
        <v>30.876388166989216</v>
      </c>
      <c r="E28" s="19">
        <v>29.347864501965677</v>
      </c>
      <c r="F28" s="19">
        <v>29.760225289222653</v>
      </c>
      <c r="H28" s="19">
        <v>239.79025529352174</v>
      </c>
      <c r="I28" s="19">
        <v>234.2902722999975</v>
      </c>
      <c r="J28" s="19">
        <v>226.51242433191123</v>
      </c>
      <c r="K28" s="19">
        <v>235.44242490359241</v>
      </c>
      <c r="M28" s="19">
        <f t="shared" si="1"/>
        <v>7.4944134078212299</v>
      </c>
      <c r="N28" s="19">
        <f t="shared" si="0"/>
        <v>7.5880077369439078</v>
      </c>
      <c r="O28" s="19">
        <f t="shared" si="0"/>
        <v>7.7181910226122161</v>
      </c>
      <c r="P28" s="19">
        <f t="shared" si="0"/>
        <v>7.911311914323961</v>
      </c>
    </row>
    <row r="29" spans="1:16" ht="15" x14ac:dyDescent="0.25">
      <c r="A29" s="6"/>
      <c r="B29" s="6"/>
      <c r="C29" s="8"/>
    </row>
    <row r="30" spans="1:16" ht="15" x14ac:dyDescent="0.25">
      <c r="A30" s="6" t="s">
        <v>9</v>
      </c>
      <c r="C30" s="8"/>
    </row>
    <row r="31" spans="1:16" ht="15" x14ac:dyDescent="0.25">
      <c r="A31" s="6"/>
      <c r="B31" s="6" t="s">
        <v>13</v>
      </c>
      <c r="C31" s="18">
        <v>26.283633082479554</v>
      </c>
      <c r="D31" s="19">
        <v>26.463757442634201</v>
      </c>
      <c r="E31" s="19">
        <v>25.641987673098345</v>
      </c>
      <c r="F31" s="19">
        <v>25.679448514068255</v>
      </c>
      <c r="G31" s="19"/>
      <c r="H31" s="19">
        <v>197.6615480078153</v>
      </c>
      <c r="I31" s="19">
        <v>201.22848980925588</v>
      </c>
      <c r="J31" s="19">
        <v>196.67336062277602</v>
      </c>
      <c r="K31" s="19">
        <v>200.08895521524002</v>
      </c>
      <c r="M31" s="19">
        <f t="shared" si="1"/>
        <v>7.5203282357329364</v>
      </c>
      <c r="N31" s="19">
        <f t="shared" si="0"/>
        <v>7.6039273805112995</v>
      </c>
      <c r="O31" s="19">
        <f t="shared" si="0"/>
        <v>7.6699732926363966</v>
      </c>
      <c r="P31" s="19">
        <f t="shared" si="0"/>
        <v>7.791793313069908</v>
      </c>
    </row>
    <row r="32" spans="1:16" ht="15" x14ac:dyDescent="0.25">
      <c r="A32" s="6"/>
      <c r="B32" s="6" t="s">
        <v>12</v>
      </c>
      <c r="C32" s="18">
        <v>28.629652614791748</v>
      </c>
      <c r="D32" s="19">
        <v>27.979649746982844</v>
      </c>
      <c r="E32" s="19">
        <v>26.098280217597832</v>
      </c>
      <c r="F32" s="19">
        <v>24.011811938829247</v>
      </c>
      <c r="G32" s="19"/>
      <c r="H32" s="19">
        <v>211.7547469356208</v>
      </c>
      <c r="I32" s="19">
        <v>211.48626578338727</v>
      </c>
      <c r="J32" s="19">
        <v>200.13585348376603</v>
      </c>
      <c r="K32" s="19">
        <v>187.9663903062507</v>
      </c>
      <c r="M32" s="19">
        <f t="shared" si="1"/>
        <v>7.3963435667471549</v>
      </c>
      <c r="N32" s="19">
        <f t="shared" si="0"/>
        <v>7.5585744530698662</v>
      </c>
      <c r="O32" s="19">
        <f t="shared" si="0"/>
        <v>7.6685456595264947</v>
      </c>
      <c r="P32" s="19">
        <f t="shared" si="0"/>
        <v>7.8280802292263605</v>
      </c>
    </row>
    <row r="33" spans="1:16" ht="15" x14ac:dyDescent="0.25">
      <c r="A33" s="6"/>
      <c r="B33" s="6" t="s">
        <v>11</v>
      </c>
      <c r="C33" s="18">
        <v>30.367533486557274</v>
      </c>
      <c r="D33" s="19">
        <v>29.079920860215054</v>
      </c>
      <c r="E33" s="19">
        <v>28.341468338277892</v>
      </c>
      <c r="F33" s="19">
        <v>28.831706103786718</v>
      </c>
      <c r="G33" s="19"/>
      <c r="H33" s="19">
        <v>215.58159107025139</v>
      </c>
      <c r="I33" s="19">
        <v>208.90208258064516</v>
      </c>
      <c r="J33" s="19">
        <v>203.91522214305741</v>
      </c>
      <c r="K33" s="19">
        <v>218.17187288218139</v>
      </c>
      <c r="M33" s="19">
        <f t="shared" si="1"/>
        <v>7.099081364829396</v>
      </c>
      <c r="N33" s="19">
        <f t="shared" si="0"/>
        <v>7.1837225274725274</v>
      </c>
      <c r="O33" s="19">
        <f t="shared" si="0"/>
        <v>7.1949420442571137</v>
      </c>
      <c r="P33" s="19">
        <f t="shared" si="0"/>
        <v>7.5670816044260034</v>
      </c>
    </row>
    <row r="34" spans="1:16" ht="15" x14ac:dyDescent="0.25">
      <c r="A34" s="6"/>
      <c r="B34" s="6" t="s">
        <v>10</v>
      </c>
      <c r="C34" s="18">
        <v>39.715650994231304</v>
      </c>
      <c r="D34" s="19">
        <v>35.117897532832558</v>
      </c>
      <c r="E34" s="19">
        <v>32.277240427230659</v>
      </c>
      <c r="F34" s="19">
        <v>33.254562636501092</v>
      </c>
      <c r="G34" s="19"/>
      <c r="H34" s="19">
        <v>273.13131943503203</v>
      </c>
      <c r="I34" s="19">
        <v>253.04019697891152</v>
      </c>
      <c r="J34" s="19">
        <v>239.39861743954899</v>
      </c>
      <c r="K34" s="19">
        <v>240.83355862846904</v>
      </c>
      <c r="M34" s="19">
        <f t="shared" si="1"/>
        <v>6.8771709035992972</v>
      </c>
      <c r="N34" s="19">
        <f t="shared" ref="N34:N40" si="2">I34/D34</f>
        <v>7.2054483541430185</v>
      </c>
      <c r="O34" s="19">
        <f t="shared" ref="O34:O40" si="3">J34/E34</f>
        <v>7.4169481117592877</v>
      </c>
      <c r="P34" s="19">
        <f t="shared" ref="P34:P40" si="4">K34/F34</f>
        <v>7.2421207658321061</v>
      </c>
    </row>
    <row r="35" spans="1:16" ht="15" x14ac:dyDescent="0.25">
      <c r="A35" s="6"/>
      <c r="C35" s="8"/>
    </row>
    <row r="36" spans="1:16" ht="15" x14ac:dyDescent="0.25">
      <c r="A36" s="6" t="s">
        <v>14</v>
      </c>
      <c r="B36" s="6"/>
      <c r="C36" s="8"/>
    </row>
    <row r="37" spans="1:16" ht="15" x14ac:dyDescent="0.25">
      <c r="A37" s="6"/>
      <c r="B37" s="6" t="s">
        <v>18</v>
      </c>
      <c r="C37" s="18">
        <v>15.119452559598804</v>
      </c>
      <c r="D37" s="19">
        <v>14.393808999772475</v>
      </c>
      <c r="E37" s="19">
        <v>13.876826276477704</v>
      </c>
      <c r="F37" s="19">
        <v>15.09730901325908</v>
      </c>
      <c r="H37" s="19">
        <v>111.54753874580183</v>
      </c>
      <c r="I37" s="19">
        <v>109.66211644455304</v>
      </c>
      <c r="J37" s="19">
        <v>102.30720999185817</v>
      </c>
      <c r="K37" s="19">
        <v>113.07865555675714</v>
      </c>
      <c r="M37" s="19">
        <f t="shared" si="1"/>
        <v>7.3777498428661197</v>
      </c>
      <c r="N37" s="19">
        <f t="shared" si="2"/>
        <v>7.6187002652519906</v>
      </c>
      <c r="O37" s="19">
        <f t="shared" si="3"/>
        <v>7.3725222146274776</v>
      </c>
      <c r="P37" s="19">
        <f t="shared" si="4"/>
        <v>7.4899874843554439</v>
      </c>
    </row>
    <row r="38" spans="1:16" ht="15" x14ac:dyDescent="0.25">
      <c r="A38" s="6"/>
      <c r="B38" s="6" t="s">
        <v>17</v>
      </c>
      <c r="C38" s="18">
        <v>26.721781514910099</v>
      </c>
      <c r="D38" s="19">
        <v>26.300610504841192</v>
      </c>
      <c r="E38" s="19">
        <v>24.642973211960236</v>
      </c>
      <c r="F38" s="19">
        <v>23.406239151679127</v>
      </c>
      <c r="H38" s="19">
        <v>196.56377920077011</v>
      </c>
      <c r="I38" s="19">
        <v>196.955819523591</v>
      </c>
      <c r="J38" s="19">
        <v>186.50427980099428</v>
      </c>
      <c r="K38" s="19">
        <v>179.16732394115584</v>
      </c>
      <c r="M38" s="19">
        <f t="shared" si="1"/>
        <v>7.3559384164222861</v>
      </c>
      <c r="N38" s="19">
        <f t="shared" si="2"/>
        <v>7.4886405959031661</v>
      </c>
      <c r="O38" s="19">
        <f t="shared" si="3"/>
        <v>7.568253968253968</v>
      </c>
      <c r="P38" s="19">
        <f t="shared" si="4"/>
        <v>7.6546822742474907</v>
      </c>
    </row>
    <row r="39" spans="1:16" ht="15" x14ac:dyDescent="0.25">
      <c r="A39" s="6"/>
      <c r="B39" s="6" t="s">
        <v>16</v>
      </c>
      <c r="C39" s="18">
        <v>29.387270933813152</v>
      </c>
      <c r="D39" s="19">
        <v>29.886298406008503</v>
      </c>
      <c r="E39" s="19">
        <v>29.130322342967954</v>
      </c>
      <c r="F39" s="19">
        <v>28.371383655077864</v>
      </c>
      <c r="H39" s="19">
        <v>219.20403916666703</v>
      </c>
      <c r="I39" s="19">
        <v>226.01575122898834</v>
      </c>
      <c r="J39" s="19">
        <v>224.64758768156449</v>
      </c>
      <c r="K39" s="19">
        <v>221.98810494715906</v>
      </c>
      <c r="M39" s="19">
        <f t="shared" si="1"/>
        <v>7.4591492234976364</v>
      </c>
      <c r="N39" s="19">
        <f t="shared" si="2"/>
        <v>7.5625207296849082</v>
      </c>
      <c r="O39" s="19">
        <f t="shared" si="3"/>
        <v>7.7118126272912431</v>
      </c>
      <c r="P39" s="19">
        <f t="shared" si="4"/>
        <v>7.8243665393960438</v>
      </c>
    </row>
    <row r="40" spans="1:16" ht="15" x14ac:dyDescent="0.25">
      <c r="A40" s="6"/>
      <c r="B40" s="6" t="s">
        <v>15</v>
      </c>
      <c r="C40" s="18">
        <v>33.376233267308876</v>
      </c>
      <c r="D40" s="19">
        <v>32.551307163274785</v>
      </c>
      <c r="E40" s="19">
        <v>31.78572680567445</v>
      </c>
      <c r="F40" s="19">
        <v>32.970796761883939</v>
      </c>
      <c r="H40" s="19">
        <v>249.61872457343171</v>
      </c>
      <c r="I40" s="19">
        <v>244.88660050976347</v>
      </c>
      <c r="J40" s="19">
        <v>240.74284925748245</v>
      </c>
      <c r="K40" s="19">
        <v>256.96602334983629</v>
      </c>
      <c r="M40" s="19">
        <f t="shared" si="1"/>
        <v>7.478936360920228</v>
      </c>
      <c r="N40" s="19">
        <f t="shared" si="2"/>
        <v>7.5230957479351481</v>
      </c>
      <c r="O40" s="19">
        <f t="shared" si="3"/>
        <v>7.5739293529227893</v>
      </c>
      <c r="P40" s="19">
        <f t="shared" si="4"/>
        <v>7.7937462417318102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0:L40"/>
  <sheetViews>
    <sheetView showGridLines="0" topLeftCell="A4" workbookViewId="0">
      <selection activeCell="J55" sqref="J55"/>
    </sheetView>
  </sheetViews>
  <sheetFormatPr baseColWidth="10" defaultColWidth="11" defaultRowHeight="14.25" x14ac:dyDescent="0.2"/>
  <cols>
    <col min="1" max="1" width="25.375" customWidth="1"/>
    <col min="2" max="2" width="44.375" customWidth="1"/>
  </cols>
  <sheetData>
    <row r="10" spans="1:11" ht="54" customHeight="1" x14ac:dyDescent="0.2"/>
    <row r="13" spans="1:11" ht="15" x14ac:dyDescent="0.25">
      <c r="A13" s="5" t="s">
        <v>68</v>
      </c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3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11" ht="15" x14ac:dyDescent="0.25">
      <c r="A15" s="11" t="s">
        <v>27</v>
      </c>
      <c r="B15" s="13"/>
      <c r="C15" s="11" t="s">
        <v>25</v>
      </c>
      <c r="D15" s="11"/>
      <c r="E15" s="11"/>
      <c r="F15" s="11"/>
      <c r="G15" s="11"/>
      <c r="H15" s="11" t="s">
        <v>26</v>
      </c>
      <c r="I15" s="11"/>
      <c r="J15" s="11"/>
      <c r="K15" s="11"/>
    </row>
    <row r="16" spans="1:11" ht="15" x14ac:dyDescent="0.25">
      <c r="A16" s="11"/>
      <c r="B16" s="13"/>
      <c r="C16" s="11">
        <v>2018</v>
      </c>
      <c r="D16" s="11">
        <v>2019</v>
      </c>
      <c r="E16" s="11">
        <v>2020</v>
      </c>
      <c r="F16" s="11">
        <v>2021</v>
      </c>
      <c r="G16" s="11"/>
      <c r="H16" s="11">
        <v>2018</v>
      </c>
      <c r="I16" s="11">
        <v>2019</v>
      </c>
      <c r="J16" s="11">
        <v>2020</v>
      </c>
      <c r="K16" s="11">
        <v>2021</v>
      </c>
    </row>
    <row r="17" spans="1:12" ht="15" x14ac:dyDescent="0.25">
      <c r="A17" s="6" t="s">
        <v>0</v>
      </c>
      <c r="B17" s="6"/>
      <c r="C17" s="9"/>
    </row>
    <row r="18" spans="1:12" ht="15" x14ac:dyDescent="0.25">
      <c r="A18" s="12"/>
      <c r="B18" s="6" t="s">
        <v>2</v>
      </c>
      <c r="C18" s="18">
        <v>5.8432246998364192</v>
      </c>
      <c r="D18" s="19">
        <v>5.7721197931017585</v>
      </c>
      <c r="E18" s="19">
        <v>5.8035820086475374</v>
      </c>
      <c r="F18" s="19">
        <v>6.2554502372841068</v>
      </c>
      <c r="G18" s="19"/>
      <c r="H18" s="19">
        <v>71.483056432620415</v>
      </c>
      <c r="I18" s="19">
        <v>72.687345668180441</v>
      </c>
      <c r="J18" s="19">
        <v>72.983309439937358</v>
      </c>
      <c r="K18" s="19">
        <v>79.473917480510096</v>
      </c>
    </row>
    <row r="19" spans="1:12" ht="15" x14ac:dyDescent="0.25">
      <c r="A19" s="6"/>
      <c r="B19" s="12" t="s">
        <v>1</v>
      </c>
      <c r="C19" s="20">
        <v>5.346156951530336</v>
      </c>
      <c r="D19" s="19">
        <v>5.5707763258121421</v>
      </c>
      <c r="E19" s="19">
        <v>6.0324048758517099</v>
      </c>
      <c r="F19" s="19">
        <v>6.3839708242772248</v>
      </c>
      <c r="G19" s="19"/>
      <c r="H19" s="19">
        <v>66.729336419362113</v>
      </c>
      <c r="I19" s="19">
        <v>70.018099126584133</v>
      </c>
      <c r="J19" s="19">
        <v>72.556944094996581</v>
      </c>
      <c r="K19" s="19">
        <v>78.382018252780213</v>
      </c>
    </row>
    <row r="20" spans="1:12" ht="15" x14ac:dyDescent="0.25">
      <c r="A20" s="6"/>
      <c r="C20" s="9"/>
    </row>
    <row r="21" spans="1:12" ht="15" x14ac:dyDescent="0.25">
      <c r="A21" s="6" t="s">
        <v>3</v>
      </c>
      <c r="B21" s="6"/>
      <c r="C21" s="9"/>
    </row>
    <row r="22" spans="1:12" ht="15" x14ac:dyDescent="0.25">
      <c r="A22" s="6"/>
      <c r="B22" s="6" t="s">
        <v>4</v>
      </c>
      <c r="C22" s="20">
        <v>5.5525737198552987</v>
      </c>
      <c r="D22" s="19">
        <v>5.6672947719531521</v>
      </c>
      <c r="E22" s="19">
        <v>5.8038948141641775</v>
      </c>
      <c r="F22" s="19">
        <v>6.2619244232541096</v>
      </c>
      <c r="G22" s="19"/>
      <c r="H22" s="19">
        <v>68.238700597548288</v>
      </c>
      <c r="I22" s="19">
        <v>71.037576052402869</v>
      </c>
      <c r="J22" s="19">
        <v>71.683681623018131</v>
      </c>
      <c r="K22" s="19">
        <v>78.0763587046265</v>
      </c>
      <c r="L22" s="19"/>
    </row>
    <row r="23" spans="1:12" ht="15" x14ac:dyDescent="0.25">
      <c r="A23" s="6"/>
      <c r="B23" s="6" t="s">
        <v>5</v>
      </c>
      <c r="C23" s="20">
        <v>6.0869554320757899</v>
      </c>
      <c r="D23" s="19">
        <v>6.070816613962732</v>
      </c>
      <c r="E23" s="19">
        <v>5.8212844616995287</v>
      </c>
      <c r="F23" s="19">
        <v>6.0812589937976691</v>
      </c>
      <c r="G23" s="19"/>
      <c r="H23" s="19">
        <v>74.413975336541455</v>
      </c>
      <c r="I23" s="19">
        <v>75.70554176228292</v>
      </c>
      <c r="J23" s="19">
        <v>73.050134452975058</v>
      </c>
      <c r="K23" s="19">
        <v>79.112329425447598</v>
      </c>
      <c r="L23" s="19"/>
    </row>
    <row r="24" spans="1:12" ht="15" x14ac:dyDescent="0.25">
      <c r="A24" s="6"/>
      <c r="B24" s="6"/>
      <c r="C24" s="9"/>
    </row>
    <row r="25" spans="1:12" ht="15" x14ac:dyDescent="0.25">
      <c r="A25" s="6" t="s">
        <v>6</v>
      </c>
      <c r="B25" s="6"/>
      <c r="C25" s="9"/>
    </row>
    <row r="26" spans="1:12" ht="15" x14ac:dyDescent="0.25">
      <c r="A26" s="6"/>
      <c r="B26" s="6" t="s">
        <v>8</v>
      </c>
      <c r="C26" s="18">
        <v>5.5141340099371803</v>
      </c>
      <c r="D26" s="19">
        <v>5.632793600210352</v>
      </c>
      <c r="E26" s="19">
        <v>5.8117931855406786</v>
      </c>
      <c r="F26" s="19">
        <v>6.2048808709315733</v>
      </c>
      <c r="H26" s="19">
        <v>66.933107863915041</v>
      </c>
      <c r="I26" s="19">
        <v>70.3443024556274</v>
      </c>
      <c r="J26" s="19">
        <v>71.856596676055204</v>
      </c>
      <c r="K26" s="19">
        <v>77.593854826626497</v>
      </c>
    </row>
    <row r="27" spans="1:12" ht="15" x14ac:dyDescent="0.25">
      <c r="A27" s="6"/>
      <c r="B27" s="6" t="s">
        <v>24</v>
      </c>
      <c r="C27" s="18">
        <v>6.1978693459935847</v>
      </c>
      <c r="D27" s="19">
        <v>6.0006613457000695</v>
      </c>
      <c r="E27" s="19">
        <v>5.8302435769382006</v>
      </c>
      <c r="F27" s="19">
        <v>6.4132596001728723</v>
      </c>
      <c r="H27" s="19">
        <v>77.329100179655967</v>
      </c>
      <c r="I27" s="19">
        <v>77.372957523305615</v>
      </c>
      <c r="J27" s="19">
        <v>75.658522519729232</v>
      </c>
      <c r="K27" s="19">
        <v>72.609117656679544</v>
      </c>
    </row>
    <row r="28" spans="1:12" ht="15" x14ac:dyDescent="0.25">
      <c r="A28" s="6"/>
      <c r="B28" s="6" t="s">
        <v>7</v>
      </c>
      <c r="C28" s="18">
        <v>5.461405133348129</v>
      </c>
      <c r="D28" s="19">
        <v>5.5959607241896432</v>
      </c>
      <c r="E28" s="19">
        <v>6.0977941638299384</v>
      </c>
      <c r="F28" s="19">
        <v>6.2386486705906234</v>
      </c>
      <c r="H28" s="19">
        <v>68.520928322522394</v>
      </c>
      <c r="I28" s="19">
        <v>72.626646408793491</v>
      </c>
      <c r="J28" s="19">
        <v>78.162634281820118</v>
      </c>
      <c r="K28" s="19">
        <v>82.150072660848394</v>
      </c>
    </row>
    <row r="29" spans="1:12" ht="15" x14ac:dyDescent="0.25">
      <c r="A29" s="6"/>
      <c r="B29" s="6"/>
      <c r="C29" s="8"/>
    </row>
    <row r="30" spans="1:12" ht="15" x14ac:dyDescent="0.25">
      <c r="A30" s="6" t="s">
        <v>9</v>
      </c>
      <c r="C30" s="8"/>
    </row>
    <row r="31" spans="1:12" ht="15" x14ac:dyDescent="0.25">
      <c r="A31" s="6"/>
      <c r="B31" s="6" t="s">
        <v>13</v>
      </c>
      <c r="C31" s="18">
        <v>5.3690873501735874</v>
      </c>
      <c r="D31" s="19">
        <v>5.412994472755372</v>
      </c>
      <c r="E31" s="19">
        <v>5.4942068499052121</v>
      </c>
      <c r="F31" s="19">
        <v>5.8873720268256342</v>
      </c>
      <c r="G31" s="19"/>
      <c r="H31" s="19">
        <v>67.122880955630364</v>
      </c>
      <c r="I31" s="19">
        <v>69.701572662877396</v>
      </c>
      <c r="J31" s="19">
        <v>69.938021312911047</v>
      </c>
      <c r="K31" s="19">
        <v>76.407251000253439</v>
      </c>
    </row>
    <row r="32" spans="1:12" ht="15" x14ac:dyDescent="0.25">
      <c r="A32" s="6"/>
      <c r="B32" s="6" t="s">
        <v>12</v>
      </c>
      <c r="C32" s="18">
        <v>6.2597761860181587</v>
      </c>
      <c r="D32" s="19">
        <v>5.9869473413075314</v>
      </c>
      <c r="E32" s="19">
        <v>6.3096287525428458</v>
      </c>
      <c r="F32" s="19">
        <v>6.8132710052845642</v>
      </c>
      <c r="G32" s="19"/>
      <c r="H32" s="19">
        <v>74.216285841806183</v>
      </c>
      <c r="I32" s="19">
        <v>71.928760371556905</v>
      </c>
      <c r="J32" s="19">
        <v>73.653512742409035</v>
      </c>
      <c r="K32" s="19">
        <v>80.111034605033694</v>
      </c>
    </row>
    <row r="33" spans="1:11" ht="15" x14ac:dyDescent="0.25">
      <c r="A33" s="6"/>
      <c r="B33" s="6" t="s">
        <v>11</v>
      </c>
      <c r="C33" s="18">
        <v>7.3279143727617724</v>
      </c>
      <c r="D33" s="19">
        <v>7.27302301369863</v>
      </c>
      <c r="E33" s="19">
        <v>7.6659228502849928</v>
      </c>
      <c r="F33" s="19">
        <v>8.4626789452876565</v>
      </c>
      <c r="G33" s="19"/>
      <c r="H33" s="19">
        <v>85.597961943449675</v>
      </c>
      <c r="I33" s="19">
        <v>84.37490849315067</v>
      </c>
      <c r="J33" s="19">
        <v>89.340883205241994</v>
      </c>
      <c r="K33" s="19">
        <v>98.035061914502307</v>
      </c>
    </row>
    <row r="34" spans="1:11" ht="15" x14ac:dyDescent="0.25">
      <c r="A34" s="6"/>
      <c r="B34" s="6" t="s">
        <v>10</v>
      </c>
      <c r="C34" s="18">
        <v>7.6508467495330503</v>
      </c>
      <c r="D34" s="19">
        <v>7.5173297720212364</v>
      </c>
      <c r="E34" s="19">
        <v>7.266069217232614</v>
      </c>
      <c r="F34" s="19">
        <v>7.4323736189889518</v>
      </c>
      <c r="G34" s="19"/>
      <c r="H34" s="19">
        <v>88.740075992991621</v>
      </c>
      <c r="I34" s="19">
        <v>87.807134666907743</v>
      </c>
      <c r="J34" s="19">
        <v>85.710744965130672</v>
      </c>
      <c r="K34" s="19">
        <v>83.163021264170112</v>
      </c>
    </row>
    <row r="35" spans="1:11" ht="15" x14ac:dyDescent="0.25">
      <c r="A35" s="6"/>
      <c r="C35" s="8"/>
    </row>
    <row r="36" spans="1:11" ht="15" x14ac:dyDescent="0.25">
      <c r="A36" s="6" t="s">
        <v>14</v>
      </c>
      <c r="B36" s="6"/>
      <c r="C36" s="8"/>
    </row>
    <row r="37" spans="1:11" ht="15" x14ac:dyDescent="0.25">
      <c r="A37" s="6"/>
      <c r="B37" s="6" t="s">
        <v>18</v>
      </c>
      <c r="C37" s="18">
        <v>3.7209414873643172</v>
      </c>
      <c r="D37" s="19">
        <v>3.6463649550147106</v>
      </c>
      <c r="E37" s="19">
        <v>3.9127552802825103</v>
      </c>
      <c r="F37" s="19">
        <v>4.0451037070547367</v>
      </c>
      <c r="H37" s="19">
        <v>42.93657826894124</v>
      </c>
      <c r="I37" s="19">
        <v>42.122673221671093</v>
      </c>
      <c r="J37" s="19">
        <v>44.024753974521971</v>
      </c>
      <c r="K37" s="19">
        <v>47.100073933155564</v>
      </c>
    </row>
    <row r="38" spans="1:11" ht="15" x14ac:dyDescent="0.25">
      <c r="A38" s="6"/>
      <c r="B38" s="6" t="s">
        <v>17</v>
      </c>
      <c r="C38" s="18">
        <v>5.7387484355057374</v>
      </c>
      <c r="D38" s="19">
        <v>5.7012796375282448</v>
      </c>
      <c r="E38" s="19">
        <v>5.7180476401305844</v>
      </c>
      <c r="F38" s="19">
        <v>5.987121183813314</v>
      </c>
      <c r="H38" s="19">
        <v>69.315815800380264</v>
      </c>
      <c r="I38" s="19">
        <v>69.482590262290032</v>
      </c>
      <c r="J38" s="19">
        <v>69.575788142370683</v>
      </c>
      <c r="K38" s="19">
        <v>72.663161494600843</v>
      </c>
    </row>
    <row r="39" spans="1:11" ht="15" x14ac:dyDescent="0.25">
      <c r="A39" s="6"/>
      <c r="B39" s="6" t="s">
        <v>16</v>
      </c>
      <c r="C39" s="18">
        <v>5.8206747302019002</v>
      </c>
      <c r="D39" s="19">
        <v>5.9643917870466749</v>
      </c>
      <c r="E39" s="19">
        <v>6.2244157031285159</v>
      </c>
      <c r="F39" s="19">
        <v>6.7864276078312162</v>
      </c>
      <c r="H39" s="19">
        <v>72.929630443117929</v>
      </c>
      <c r="I39" s="19">
        <v>75.8781868342449</v>
      </c>
      <c r="J39" s="19">
        <v>78.237447379601477</v>
      </c>
      <c r="K39" s="19">
        <v>85.627915519116542</v>
      </c>
    </row>
    <row r="40" spans="1:11" ht="15" x14ac:dyDescent="0.25">
      <c r="A40" s="6"/>
      <c r="B40" s="6" t="s">
        <v>15</v>
      </c>
      <c r="C40" s="18">
        <v>6.822081911768044</v>
      </c>
      <c r="D40" s="19">
        <v>6.7224352259379394</v>
      </c>
      <c r="E40" s="19">
        <v>6.7181075308935139</v>
      </c>
      <c r="F40" s="19">
        <v>7.3295565238667892</v>
      </c>
      <c r="H40" s="19">
        <v>85.489821335930884</v>
      </c>
      <c r="I40" s="19">
        <v>88.317560063003882</v>
      </c>
      <c r="J40" s="19">
        <v>87.345008928126262</v>
      </c>
      <c r="K40" s="19">
        <v>97.662700172317756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D97"/>
  <sheetViews>
    <sheetView workbookViewId="0">
      <selection activeCell="C15" sqref="C15"/>
    </sheetView>
  </sheetViews>
  <sheetFormatPr baseColWidth="10" defaultColWidth="11" defaultRowHeight="14.25" x14ac:dyDescent="0.2"/>
  <cols>
    <col min="1" max="1" width="14.125" customWidth="1"/>
    <col min="2" max="4" width="60.625" customWidth="1"/>
  </cols>
  <sheetData>
    <row r="1" spans="1:4" x14ac:dyDescent="0.2">
      <c r="A1" s="83" t="s">
        <v>30</v>
      </c>
      <c r="B1" s="83"/>
      <c r="C1" s="83"/>
    </row>
    <row r="2" spans="1:4" x14ac:dyDescent="0.2">
      <c r="B2" t="s">
        <v>31</v>
      </c>
      <c r="C2" t="s">
        <v>32</v>
      </c>
      <c r="D2" t="s">
        <v>33</v>
      </c>
    </row>
    <row r="3" spans="1:4" x14ac:dyDescent="0.2">
      <c r="A3">
        <v>1</v>
      </c>
    </row>
    <row r="4" spans="1:4" x14ac:dyDescent="0.2">
      <c r="A4" s="43" t="s">
        <v>34</v>
      </c>
      <c r="B4" s="44" t="s">
        <v>40</v>
      </c>
      <c r="C4" s="44" t="s">
        <v>62</v>
      </c>
      <c r="D4" s="44" t="s">
        <v>58</v>
      </c>
    </row>
    <row r="5" spans="1:4" x14ac:dyDescent="0.2">
      <c r="A5" s="43" t="s">
        <v>35</v>
      </c>
      <c r="B5" s="44" t="s">
        <v>19</v>
      </c>
      <c r="C5" s="44" t="s">
        <v>49</v>
      </c>
      <c r="D5" s="44" t="s">
        <v>50</v>
      </c>
    </row>
    <row r="6" spans="1:4" x14ac:dyDescent="0.2">
      <c r="A6" s="43" t="s">
        <v>36</v>
      </c>
      <c r="B6" s="44" t="s">
        <v>21</v>
      </c>
      <c r="C6" s="44" t="s">
        <v>51</v>
      </c>
      <c r="D6" s="44" t="s">
        <v>52</v>
      </c>
    </row>
    <row r="7" spans="1:4" x14ac:dyDescent="0.2">
      <c r="A7" s="43" t="s">
        <v>37</v>
      </c>
      <c r="B7" s="44" t="s">
        <v>41</v>
      </c>
      <c r="C7" s="44" t="s">
        <v>41</v>
      </c>
      <c r="D7" s="44" t="s">
        <v>41</v>
      </c>
    </row>
    <row r="8" spans="1:4" x14ac:dyDescent="0.2">
      <c r="A8" s="43" t="s">
        <v>38</v>
      </c>
      <c r="B8" s="44"/>
      <c r="C8" s="44"/>
      <c r="D8" s="44"/>
    </row>
    <row r="9" spans="1:4" x14ac:dyDescent="0.2">
      <c r="A9" s="43" t="s">
        <v>39</v>
      </c>
      <c r="B9" s="44" t="s">
        <v>43</v>
      </c>
      <c r="C9" s="44" t="s">
        <v>53</v>
      </c>
      <c r="D9" s="44" t="s">
        <v>54</v>
      </c>
    </row>
    <row r="11" spans="1:4" x14ac:dyDescent="0.2">
      <c r="A11">
        <v>2</v>
      </c>
    </row>
    <row r="12" spans="1:4" x14ac:dyDescent="0.2">
      <c r="A12" s="43" t="s">
        <v>34</v>
      </c>
      <c r="B12" s="45" t="s">
        <v>40</v>
      </c>
      <c r="C12" s="44" t="s">
        <v>62</v>
      </c>
      <c r="D12" s="44" t="s">
        <v>58</v>
      </c>
    </row>
    <row r="13" spans="1:4" x14ac:dyDescent="0.2">
      <c r="A13" s="43" t="s">
        <v>35</v>
      </c>
      <c r="B13" s="44" t="s">
        <v>20</v>
      </c>
      <c r="C13" s="44" t="s">
        <v>65</v>
      </c>
      <c r="D13" s="44" t="s">
        <v>50</v>
      </c>
    </row>
    <row r="14" spans="1:4" x14ac:dyDescent="0.2">
      <c r="A14" s="43" t="s">
        <v>36</v>
      </c>
      <c r="B14" s="44" t="s">
        <v>23</v>
      </c>
      <c r="C14" s="44" t="s">
        <v>66</v>
      </c>
      <c r="D14" s="44" t="s">
        <v>52</v>
      </c>
    </row>
    <row r="15" spans="1:4" x14ac:dyDescent="0.2">
      <c r="A15" s="43" t="s">
        <v>37</v>
      </c>
      <c r="B15" s="44" t="s">
        <v>41</v>
      </c>
      <c r="C15" s="44" t="s">
        <v>41</v>
      </c>
      <c r="D15" s="44" t="s">
        <v>41</v>
      </c>
    </row>
    <row r="16" spans="1:4" x14ac:dyDescent="0.2">
      <c r="A16" s="43" t="s">
        <v>38</v>
      </c>
      <c r="B16" s="44"/>
      <c r="C16" s="44"/>
      <c r="D16" s="44"/>
    </row>
    <row r="17" spans="1:4" x14ac:dyDescent="0.2">
      <c r="A17" s="43" t="s">
        <v>39</v>
      </c>
      <c r="B17" s="44" t="s">
        <v>43</v>
      </c>
      <c r="C17" s="44" t="s">
        <v>53</v>
      </c>
      <c r="D17" s="44" t="s">
        <v>54</v>
      </c>
    </row>
    <row r="19" spans="1:4" x14ac:dyDescent="0.2">
      <c r="A19">
        <v>3</v>
      </c>
    </row>
    <row r="20" spans="1:4" x14ac:dyDescent="0.2">
      <c r="A20" s="43" t="s">
        <v>34</v>
      </c>
      <c r="B20" s="44" t="s">
        <v>42</v>
      </c>
      <c r="C20" s="44" t="s">
        <v>62</v>
      </c>
      <c r="D20" s="44" t="s">
        <v>58</v>
      </c>
    </row>
    <row r="21" spans="1:4" x14ac:dyDescent="0.2">
      <c r="A21" s="43" t="s">
        <v>35</v>
      </c>
      <c r="B21" s="44" t="s">
        <v>19</v>
      </c>
      <c r="C21" s="44" t="s">
        <v>49</v>
      </c>
      <c r="D21" s="44" t="s">
        <v>50</v>
      </c>
    </row>
    <row r="22" spans="1:4" x14ac:dyDescent="0.2">
      <c r="A22" s="43" t="s">
        <v>36</v>
      </c>
      <c r="B22" s="44" t="s">
        <v>21</v>
      </c>
      <c r="C22" s="44" t="s">
        <v>51</v>
      </c>
      <c r="D22" s="44" t="s">
        <v>52</v>
      </c>
    </row>
    <row r="23" spans="1:4" x14ac:dyDescent="0.2">
      <c r="A23" s="43" t="s">
        <v>37</v>
      </c>
      <c r="B23" s="44" t="s">
        <v>41</v>
      </c>
      <c r="C23" s="44" t="s">
        <v>41</v>
      </c>
      <c r="D23" s="44" t="s">
        <v>41</v>
      </c>
    </row>
    <row r="24" spans="1:4" x14ac:dyDescent="0.2">
      <c r="A24" s="43" t="s">
        <v>38</v>
      </c>
      <c r="B24" s="44"/>
      <c r="C24" s="44"/>
      <c r="D24" s="44"/>
    </row>
    <row r="25" spans="1:4" x14ac:dyDescent="0.2">
      <c r="A25" s="43" t="s">
        <v>39</v>
      </c>
      <c r="B25" s="44" t="s">
        <v>43</v>
      </c>
      <c r="C25" s="44" t="s">
        <v>53</v>
      </c>
      <c r="D25" s="44" t="s">
        <v>54</v>
      </c>
    </row>
    <row r="27" spans="1:4" x14ac:dyDescent="0.2">
      <c r="A27">
        <v>4</v>
      </c>
    </row>
    <row r="28" spans="1:4" x14ac:dyDescent="0.2">
      <c r="A28" s="43" t="s">
        <v>34</v>
      </c>
      <c r="B28" s="44" t="s">
        <v>45</v>
      </c>
      <c r="C28" s="44" t="s">
        <v>60</v>
      </c>
      <c r="D28" s="44" t="s">
        <v>59</v>
      </c>
    </row>
    <row r="29" spans="1:4" x14ac:dyDescent="0.2">
      <c r="A29" s="43" t="s">
        <v>35</v>
      </c>
      <c r="B29" s="44" t="s">
        <v>44</v>
      </c>
      <c r="C29" s="44" t="s">
        <v>64</v>
      </c>
      <c r="D29" s="44" t="s">
        <v>63</v>
      </c>
    </row>
    <row r="30" spans="1:4" x14ac:dyDescent="0.2">
      <c r="A30" s="43" t="s">
        <v>36</v>
      </c>
      <c r="B30" s="44" t="s">
        <v>46</v>
      </c>
      <c r="C30" s="44" t="s">
        <v>61</v>
      </c>
      <c r="D30" s="44" t="s">
        <v>55</v>
      </c>
    </row>
    <row r="31" spans="1:4" x14ac:dyDescent="0.2">
      <c r="A31" s="43" t="s">
        <v>37</v>
      </c>
      <c r="B31" s="44" t="s">
        <v>47</v>
      </c>
      <c r="C31" s="44" t="s">
        <v>47</v>
      </c>
      <c r="D31" s="44" t="s">
        <v>47</v>
      </c>
    </row>
    <row r="32" spans="1:4" x14ac:dyDescent="0.2">
      <c r="A32" s="43" t="s">
        <v>38</v>
      </c>
      <c r="B32" s="44"/>
      <c r="C32" s="44"/>
      <c r="D32" s="44"/>
    </row>
    <row r="33" spans="1:4" x14ac:dyDescent="0.2">
      <c r="A33" s="43" t="s">
        <v>39</v>
      </c>
      <c r="B33" s="44" t="s">
        <v>48</v>
      </c>
      <c r="C33" s="44" t="s">
        <v>56</v>
      </c>
      <c r="D33" s="44" t="s">
        <v>57</v>
      </c>
    </row>
    <row r="35" spans="1:4" x14ac:dyDescent="0.2">
      <c r="A35">
        <v>5</v>
      </c>
    </row>
    <row r="36" spans="1:4" x14ac:dyDescent="0.2">
      <c r="A36" s="43" t="s">
        <v>34</v>
      </c>
      <c r="B36" s="44"/>
      <c r="C36" s="44"/>
      <c r="D36" s="44"/>
    </row>
    <row r="37" spans="1:4" x14ac:dyDescent="0.2">
      <c r="A37" s="43" t="s">
        <v>35</v>
      </c>
      <c r="B37" s="44"/>
      <c r="C37" s="44"/>
      <c r="D37" s="44"/>
    </row>
    <row r="38" spans="1:4" x14ac:dyDescent="0.2">
      <c r="A38" s="43" t="s">
        <v>36</v>
      </c>
      <c r="B38" s="44"/>
      <c r="C38" s="44"/>
      <c r="D38" s="44"/>
    </row>
    <row r="39" spans="1:4" x14ac:dyDescent="0.2">
      <c r="A39" s="43" t="s">
        <v>37</v>
      </c>
      <c r="B39" s="44"/>
      <c r="C39" s="44"/>
      <c r="D39" s="44"/>
    </row>
    <row r="40" spans="1:4" x14ac:dyDescent="0.2">
      <c r="A40" s="43" t="s">
        <v>38</v>
      </c>
      <c r="B40" s="44"/>
      <c r="C40" s="44"/>
      <c r="D40" s="44"/>
    </row>
    <row r="41" spans="1:4" x14ac:dyDescent="0.2">
      <c r="A41" s="43" t="s">
        <v>39</v>
      </c>
      <c r="B41" s="44"/>
      <c r="C41" s="44"/>
      <c r="D41" s="44"/>
    </row>
    <row r="43" spans="1:4" x14ac:dyDescent="0.2">
      <c r="A43">
        <v>6</v>
      </c>
    </row>
    <row r="44" spans="1:4" x14ac:dyDescent="0.2">
      <c r="A44" s="43" t="s">
        <v>34</v>
      </c>
      <c r="B44" s="44"/>
      <c r="C44" s="44"/>
      <c r="D44" s="44"/>
    </row>
    <row r="45" spans="1:4" x14ac:dyDescent="0.2">
      <c r="A45" s="43" t="s">
        <v>35</v>
      </c>
      <c r="B45" s="44"/>
      <c r="C45" s="44"/>
      <c r="D45" s="44"/>
    </row>
    <row r="46" spans="1:4" x14ac:dyDescent="0.2">
      <c r="A46" s="43" t="s">
        <v>36</v>
      </c>
      <c r="B46" s="44"/>
      <c r="C46" s="44"/>
      <c r="D46" s="44"/>
    </row>
    <row r="47" spans="1:4" x14ac:dyDescent="0.2">
      <c r="A47" s="43" t="s">
        <v>37</v>
      </c>
      <c r="B47" s="44"/>
      <c r="C47" s="44"/>
      <c r="D47" s="44"/>
    </row>
    <row r="48" spans="1:4" x14ac:dyDescent="0.2">
      <c r="A48" s="43" t="s">
        <v>38</v>
      </c>
      <c r="B48" s="44"/>
      <c r="C48" s="44"/>
      <c r="D48" s="44"/>
    </row>
    <row r="49" spans="1:4" x14ac:dyDescent="0.2">
      <c r="A49" s="43" t="s">
        <v>39</v>
      </c>
      <c r="B49" s="44"/>
      <c r="C49" s="44"/>
      <c r="D49" s="44"/>
    </row>
    <row r="51" spans="1:4" x14ac:dyDescent="0.2">
      <c r="A51">
        <v>7</v>
      </c>
    </row>
    <row r="52" spans="1:4" x14ac:dyDescent="0.2">
      <c r="A52" s="43" t="s">
        <v>34</v>
      </c>
      <c r="B52" s="44"/>
      <c r="C52" s="44"/>
      <c r="D52" s="44"/>
    </row>
    <row r="53" spans="1:4" x14ac:dyDescent="0.2">
      <c r="A53" s="43" t="s">
        <v>35</v>
      </c>
      <c r="B53" s="44"/>
      <c r="C53" s="44"/>
      <c r="D53" s="44"/>
    </row>
    <row r="54" spans="1:4" x14ac:dyDescent="0.2">
      <c r="A54" s="43" t="s">
        <v>36</v>
      </c>
      <c r="B54" s="44"/>
      <c r="C54" s="44"/>
      <c r="D54" s="44"/>
    </row>
    <row r="55" spans="1:4" x14ac:dyDescent="0.2">
      <c r="A55" s="43" t="s">
        <v>37</v>
      </c>
      <c r="B55" s="44"/>
      <c r="C55" s="44"/>
      <c r="D55" s="44"/>
    </row>
    <row r="56" spans="1:4" x14ac:dyDescent="0.2">
      <c r="A56" s="43" t="s">
        <v>38</v>
      </c>
      <c r="B56" s="44"/>
      <c r="C56" s="44"/>
      <c r="D56" s="44"/>
    </row>
    <row r="57" spans="1:4" x14ac:dyDescent="0.2">
      <c r="A57" s="43" t="s">
        <v>39</v>
      </c>
      <c r="B57" s="44"/>
      <c r="C57" s="44"/>
      <c r="D57" s="44"/>
    </row>
    <row r="59" spans="1:4" x14ac:dyDescent="0.2">
      <c r="A59">
        <v>8</v>
      </c>
    </row>
    <row r="60" spans="1:4" x14ac:dyDescent="0.2">
      <c r="A60" s="43" t="s">
        <v>34</v>
      </c>
      <c r="B60" s="44"/>
      <c r="C60" s="44"/>
      <c r="D60" s="44"/>
    </row>
    <row r="61" spans="1:4" x14ac:dyDescent="0.2">
      <c r="A61" s="43" t="s">
        <v>35</v>
      </c>
      <c r="B61" s="44"/>
      <c r="C61" s="44"/>
      <c r="D61" s="44"/>
    </row>
    <row r="62" spans="1:4" x14ac:dyDescent="0.2">
      <c r="A62" s="43" t="s">
        <v>36</v>
      </c>
      <c r="B62" s="44"/>
      <c r="C62" s="44"/>
      <c r="D62" s="44"/>
    </row>
    <row r="63" spans="1:4" x14ac:dyDescent="0.2">
      <c r="A63" s="43" t="s">
        <v>37</v>
      </c>
      <c r="B63" s="44"/>
      <c r="C63" s="44"/>
      <c r="D63" s="44"/>
    </row>
    <row r="64" spans="1:4" x14ac:dyDescent="0.2">
      <c r="A64" s="43" t="s">
        <v>38</v>
      </c>
      <c r="B64" s="44"/>
      <c r="C64" s="44"/>
      <c r="D64" s="44"/>
    </row>
    <row r="65" spans="1:4" x14ac:dyDescent="0.2">
      <c r="A65" s="43" t="s">
        <v>39</v>
      </c>
      <c r="B65" s="44"/>
      <c r="C65" s="44"/>
      <c r="D65" s="44"/>
    </row>
    <row r="67" spans="1:4" x14ac:dyDescent="0.2">
      <c r="A67">
        <v>9</v>
      </c>
    </row>
    <row r="68" spans="1:4" x14ac:dyDescent="0.2">
      <c r="A68" s="43" t="s">
        <v>34</v>
      </c>
      <c r="B68" s="44"/>
      <c r="C68" s="44"/>
      <c r="D68" s="44"/>
    </row>
    <row r="69" spans="1:4" x14ac:dyDescent="0.2">
      <c r="A69" s="43" t="s">
        <v>35</v>
      </c>
      <c r="B69" s="44"/>
      <c r="C69" s="44"/>
      <c r="D69" s="44"/>
    </row>
    <row r="70" spans="1:4" x14ac:dyDescent="0.2">
      <c r="A70" s="43" t="s">
        <v>36</v>
      </c>
      <c r="B70" s="44"/>
      <c r="C70" s="44"/>
      <c r="D70" s="44"/>
    </row>
    <row r="71" spans="1:4" x14ac:dyDescent="0.2">
      <c r="A71" s="43" t="s">
        <v>37</v>
      </c>
      <c r="B71" s="44"/>
      <c r="C71" s="44"/>
      <c r="D71" s="44"/>
    </row>
    <row r="72" spans="1:4" x14ac:dyDescent="0.2">
      <c r="A72" s="43" t="s">
        <v>38</v>
      </c>
      <c r="B72" s="44"/>
      <c r="C72" s="44"/>
      <c r="D72" s="44"/>
    </row>
    <row r="73" spans="1:4" x14ac:dyDescent="0.2">
      <c r="A73" s="43" t="s">
        <v>39</v>
      </c>
      <c r="B73" s="44"/>
      <c r="C73" s="44"/>
      <c r="D73" s="44"/>
    </row>
    <row r="75" spans="1:4" x14ac:dyDescent="0.2">
      <c r="A75">
        <v>10</v>
      </c>
    </row>
    <row r="76" spans="1:4" x14ac:dyDescent="0.2">
      <c r="A76" s="43" t="s">
        <v>34</v>
      </c>
      <c r="B76" s="44"/>
      <c r="C76" s="44"/>
      <c r="D76" s="44"/>
    </row>
    <row r="77" spans="1:4" x14ac:dyDescent="0.2">
      <c r="A77" s="43" t="s">
        <v>35</v>
      </c>
      <c r="B77" s="44"/>
      <c r="C77" s="44"/>
      <c r="D77" s="44"/>
    </row>
    <row r="78" spans="1:4" x14ac:dyDescent="0.2">
      <c r="A78" s="43" t="s">
        <v>36</v>
      </c>
      <c r="B78" s="44"/>
      <c r="C78" s="44"/>
      <c r="D78" s="44"/>
    </row>
    <row r="79" spans="1:4" x14ac:dyDescent="0.2">
      <c r="A79" s="43" t="s">
        <v>37</v>
      </c>
      <c r="B79" s="44"/>
      <c r="C79" s="44"/>
      <c r="D79" s="44"/>
    </row>
    <row r="80" spans="1:4" x14ac:dyDescent="0.2">
      <c r="A80" s="43" t="s">
        <v>38</v>
      </c>
      <c r="B80" s="44"/>
      <c r="C80" s="44"/>
      <c r="D80" s="44"/>
    </row>
    <row r="81" spans="1:4" x14ac:dyDescent="0.2">
      <c r="A81" s="43" t="s">
        <v>39</v>
      </c>
      <c r="B81" s="44"/>
      <c r="C81" s="44"/>
      <c r="D81" s="44"/>
    </row>
    <row r="83" spans="1:4" x14ac:dyDescent="0.2">
      <c r="A83">
        <v>11</v>
      </c>
    </row>
    <row r="84" spans="1:4" x14ac:dyDescent="0.2">
      <c r="A84" s="43" t="s">
        <v>34</v>
      </c>
      <c r="B84" s="44"/>
      <c r="C84" s="44"/>
      <c r="D84" s="44"/>
    </row>
    <row r="85" spans="1:4" x14ac:dyDescent="0.2">
      <c r="A85" s="43" t="s">
        <v>35</v>
      </c>
      <c r="B85" s="44"/>
      <c r="C85" s="44"/>
      <c r="D85" s="44"/>
    </row>
    <row r="86" spans="1:4" x14ac:dyDescent="0.2">
      <c r="A86" s="43" t="s">
        <v>36</v>
      </c>
      <c r="B86" s="44"/>
      <c r="C86" s="44"/>
      <c r="D86" s="44"/>
    </row>
    <row r="87" spans="1:4" x14ac:dyDescent="0.2">
      <c r="A87" s="43" t="s">
        <v>37</v>
      </c>
      <c r="B87" s="44"/>
      <c r="C87" s="44"/>
      <c r="D87" s="44"/>
    </row>
    <row r="88" spans="1:4" x14ac:dyDescent="0.2">
      <c r="A88" s="43" t="s">
        <v>38</v>
      </c>
      <c r="B88" s="44"/>
      <c r="C88" s="44"/>
      <c r="D88" s="44"/>
    </row>
    <row r="89" spans="1:4" x14ac:dyDescent="0.2">
      <c r="A89" s="43" t="s">
        <v>39</v>
      </c>
      <c r="B89" s="44"/>
      <c r="C89" s="44"/>
      <c r="D89" s="44"/>
    </row>
    <row r="91" spans="1:4" x14ac:dyDescent="0.2">
      <c r="A91">
        <v>12</v>
      </c>
    </row>
    <row r="92" spans="1:4" x14ac:dyDescent="0.2">
      <c r="A92" s="43" t="s">
        <v>34</v>
      </c>
      <c r="B92" s="44"/>
      <c r="C92" s="44"/>
      <c r="D92" s="44"/>
    </row>
    <row r="93" spans="1:4" x14ac:dyDescent="0.2">
      <c r="A93" s="43" t="s">
        <v>35</v>
      </c>
      <c r="B93" s="44"/>
      <c r="C93" s="44"/>
      <c r="D93" s="44"/>
    </row>
    <row r="94" spans="1:4" x14ac:dyDescent="0.2">
      <c r="A94" s="43" t="s">
        <v>36</v>
      </c>
      <c r="B94" s="44"/>
      <c r="C94" s="44"/>
      <c r="D94" s="44"/>
    </row>
    <row r="95" spans="1:4" x14ac:dyDescent="0.2">
      <c r="A95" s="43" t="s">
        <v>37</v>
      </c>
      <c r="B95" s="44"/>
      <c r="C95" s="44"/>
      <c r="D95" s="44"/>
    </row>
    <row r="96" spans="1:4" x14ac:dyDescent="0.2">
      <c r="A96" s="43" t="s">
        <v>38</v>
      </c>
      <c r="B96" s="44"/>
      <c r="C96" s="44"/>
      <c r="D96" s="44"/>
    </row>
    <row r="97" spans="1:4" x14ac:dyDescent="0.2">
      <c r="A97" s="43" t="s">
        <v>39</v>
      </c>
      <c r="B97" s="44"/>
      <c r="C97" s="44"/>
      <c r="D97" s="44"/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216</vt:i4>
      </vt:variant>
    </vt:vector>
  </HeadingPairs>
  <TitlesOfParts>
    <vt:vector size="224" baseType="lpstr">
      <vt:lpstr>Vendite e cifre d'affari</vt:lpstr>
      <vt:lpstr>Evoluzione mens dei prezzi pane</vt:lpstr>
      <vt:lpstr>Indice mens. pane fresco</vt:lpstr>
      <vt:lpstr>Evol. mens. d. vendite d. pane</vt:lpstr>
      <vt:lpstr>Vendite e c. d'affari pane</vt:lpstr>
      <vt:lpstr>Ausgaben für Frischbrot</vt:lpstr>
      <vt:lpstr>Ausgaben für Backwaren</vt:lpstr>
      <vt:lpstr>Uebersetzung</vt:lpstr>
      <vt:lpstr>comment10d</vt:lpstr>
      <vt:lpstr>comment10f</vt:lpstr>
      <vt:lpstr>comment10i</vt:lpstr>
      <vt:lpstr>comment11d</vt:lpstr>
      <vt:lpstr>comment11f</vt:lpstr>
      <vt:lpstr>comment11i</vt:lpstr>
      <vt:lpstr>comment12d</vt:lpstr>
      <vt:lpstr>comment12f</vt:lpstr>
      <vt:lpstr>comment12i</vt:lpstr>
      <vt:lpstr>comment1d</vt:lpstr>
      <vt:lpstr>comment1f</vt:lpstr>
      <vt:lpstr>comment1i</vt:lpstr>
      <vt:lpstr>comment2d</vt:lpstr>
      <vt:lpstr>comment2f</vt:lpstr>
      <vt:lpstr>comment2i</vt:lpstr>
      <vt:lpstr>comment3d</vt:lpstr>
      <vt:lpstr>comment3f</vt:lpstr>
      <vt:lpstr>comment3i</vt:lpstr>
      <vt:lpstr>comment4d</vt:lpstr>
      <vt:lpstr>comment4f</vt:lpstr>
      <vt:lpstr>comment4i</vt:lpstr>
      <vt:lpstr>comment5d</vt:lpstr>
      <vt:lpstr>comment5f</vt:lpstr>
      <vt:lpstr>comment5i</vt:lpstr>
      <vt:lpstr>comment6d</vt:lpstr>
      <vt:lpstr>comment6f</vt:lpstr>
      <vt:lpstr>comment6i</vt:lpstr>
      <vt:lpstr>comment7d</vt:lpstr>
      <vt:lpstr>comment7f</vt:lpstr>
      <vt:lpstr>comment7i</vt:lpstr>
      <vt:lpstr>comment8d</vt:lpstr>
      <vt:lpstr>comment8f</vt:lpstr>
      <vt:lpstr>comment8i</vt:lpstr>
      <vt:lpstr>comment9d</vt:lpstr>
      <vt:lpstr>comment9f</vt:lpstr>
      <vt:lpstr>comment9i</vt:lpstr>
      <vt:lpstr>measures10d</vt:lpstr>
      <vt:lpstr>measures10f</vt:lpstr>
      <vt:lpstr>measures10i</vt:lpstr>
      <vt:lpstr>measures11d</vt:lpstr>
      <vt:lpstr>measures11f</vt:lpstr>
      <vt:lpstr>measures11i</vt:lpstr>
      <vt:lpstr>measures12d</vt:lpstr>
      <vt:lpstr>measures12f</vt:lpstr>
      <vt:lpstr>measures12i</vt:lpstr>
      <vt:lpstr>measures1d</vt:lpstr>
      <vt:lpstr>measures1f</vt:lpstr>
      <vt:lpstr>measures1i</vt:lpstr>
      <vt:lpstr>measures2d</vt:lpstr>
      <vt:lpstr>measures2f</vt:lpstr>
      <vt:lpstr>measures2i</vt:lpstr>
      <vt:lpstr>measures3d</vt:lpstr>
      <vt:lpstr>measures3f</vt:lpstr>
      <vt:lpstr>measures3i</vt:lpstr>
      <vt:lpstr>measures4d</vt:lpstr>
      <vt:lpstr>measures4f</vt:lpstr>
      <vt:lpstr>measures4i</vt:lpstr>
      <vt:lpstr>measures5d</vt:lpstr>
      <vt:lpstr>measures5f</vt:lpstr>
      <vt:lpstr>measures5i</vt:lpstr>
      <vt:lpstr>measures6d</vt:lpstr>
      <vt:lpstr>measures6f</vt:lpstr>
      <vt:lpstr>measures6i</vt:lpstr>
      <vt:lpstr>measures7d</vt:lpstr>
      <vt:lpstr>measures7f</vt:lpstr>
      <vt:lpstr>measures7i</vt:lpstr>
      <vt:lpstr>measures8d</vt:lpstr>
      <vt:lpstr>measures8f</vt:lpstr>
      <vt:lpstr>measures8i</vt:lpstr>
      <vt:lpstr>measures9d</vt:lpstr>
      <vt:lpstr>measures9f</vt:lpstr>
      <vt:lpstr>measures9i</vt:lpstr>
      <vt:lpstr>source10d</vt:lpstr>
      <vt:lpstr>source10f</vt:lpstr>
      <vt:lpstr>source10i</vt:lpstr>
      <vt:lpstr>source11d</vt:lpstr>
      <vt:lpstr>source11f</vt:lpstr>
      <vt:lpstr>source11i</vt:lpstr>
      <vt:lpstr>source12d</vt:lpstr>
      <vt:lpstr>source12f</vt:lpstr>
      <vt:lpstr>source12i</vt:lpstr>
      <vt:lpstr>source1d</vt:lpstr>
      <vt:lpstr>source1f</vt:lpstr>
      <vt:lpstr>source1i</vt:lpstr>
      <vt:lpstr>source2d</vt:lpstr>
      <vt:lpstr>source2f</vt:lpstr>
      <vt:lpstr>source2i</vt:lpstr>
      <vt:lpstr>source3d</vt:lpstr>
      <vt:lpstr>source3f</vt:lpstr>
      <vt:lpstr>source3i</vt:lpstr>
      <vt:lpstr>source4d</vt:lpstr>
      <vt:lpstr>source4f</vt:lpstr>
      <vt:lpstr>source4i</vt:lpstr>
      <vt:lpstr>source5d</vt:lpstr>
      <vt:lpstr>source5f</vt:lpstr>
      <vt:lpstr>source5i</vt:lpstr>
      <vt:lpstr>source6d</vt:lpstr>
      <vt:lpstr>source6f</vt:lpstr>
      <vt:lpstr>source6i</vt:lpstr>
      <vt:lpstr>source7d</vt:lpstr>
      <vt:lpstr>source7f</vt:lpstr>
      <vt:lpstr>source7i</vt:lpstr>
      <vt:lpstr>source8d</vt:lpstr>
      <vt:lpstr>source8f</vt:lpstr>
      <vt:lpstr>source8i</vt:lpstr>
      <vt:lpstr>source9d</vt:lpstr>
      <vt:lpstr>source9f</vt:lpstr>
      <vt:lpstr>source9i</vt:lpstr>
      <vt:lpstr>subtitle10d</vt:lpstr>
      <vt:lpstr>subtitle10f</vt:lpstr>
      <vt:lpstr>subtitle10i</vt:lpstr>
      <vt:lpstr>subtitle11d</vt:lpstr>
      <vt:lpstr>subtitle11f</vt:lpstr>
      <vt:lpstr>subtitle11i</vt:lpstr>
      <vt:lpstr>subtitle12d</vt:lpstr>
      <vt:lpstr>subtitle12f</vt:lpstr>
      <vt:lpstr>subtitle12i</vt:lpstr>
      <vt:lpstr>subtitle1d</vt:lpstr>
      <vt:lpstr>subtitle1f</vt:lpstr>
      <vt:lpstr>subtitle1i</vt:lpstr>
      <vt:lpstr>subtitle2d</vt:lpstr>
      <vt:lpstr>subtitle2f</vt:lpstr>
      <vt:lpstr>subtitle2i</vt:lpstr>
      <vt:lpstr>subtitle3d</vt:lpstr>
      <vt:lpstr>subtitle3f</vt:lpstr>
      <vt:lpstr>subtitle3i</vt:lpstr>
      <vt:lpstr>subtitle4d</vt:lpstr>
      <vt:lpstr>subtitle4f</vt:lpstr>
      <vt:lpstr>subtitle4i</vt:lpstr>
      <vt:lpstr>subtitle5d</vt:lpstr>
      <vt:lpstr>subtitle5f</vt:lpstr>
      <vt:lpstr>subtitle5i</vt:lpstr>
      <vt:lpstr>subtitle6d</vt:lpstr>
      <vt:lpstr>subtitle6f</vt:lpstr>
      <vt:lpstr>subtitle6i</vt:lpstr>
      <vt:lpstr>subtitle7d</vt:lpstr>
      <vt:lpstr>subtitle7f</vt:lpstr>
      <vt:lpstr>subtitle7i</vt:lpstr>
      <vt:lpstr>subtitle8d</vt:lpstr>
      <vt:lpstr>subtitle8f</vt:lpstr>
      <vt:lpstr>subtitle8i</vt:lpstr>
      <vt:lpstr>subtitle9d</vt:lpstr>
      <vt:lpstr>subtitle9f</vt:lpstr>
      <vt:lpstr>subtitle9i</vt:lpstr>
      <vt:lpstr>title10d</vt:lpstr>
      <vt:lpstr>title10f</vt:lpstr>
      <vt:lpstr>title10i</vt:lpstr>
      <vt:lpstr>title11d</vt:lpstr>
      <vt:lpstr>title11f</vt:lpstr>
      <vt:lpstr>title11i</vt:lpstr>
      <vt:lpstr>title12d</vt:lpstr>
      <vt:lpstr>title12f</vt:lpstr>
      <vt:lpstr>title12i</vt:lpstr>
      <vt:lpstr>title1d</vt:lpstr>
      <vt:lpstr>title1f</vt:lpstr>
      <vt:lpstr>title1i</vt:lpstr>
      <vt:lpstr>title2d</vt:lpstr>
      <vt:lpstr>title2f</vt:lpstr>
      <vt:lpstr>title2i</vt:lpstr>
      <vt:lpstr>title3d</vt:lpstr>
      <vt:lpstr>title3f</vt:lpstr>
      <vt:lpstr>title3i</vt:lpstr>
      <vt:lpstr>title4d</vt:lpstr>
      <vt:lpstr>title4f</vt:lpstr>
      <vt:lpstr>title4i</vt:lpstr>
      <vt:lpstr>title5d</vt:lpstr>
      <vt:lpstr>title5f</vt:lpstr>
      <vt:lpstr>title5i</vt:lpstr>
      <vt:lpstr>title6d</vt:lpstr>
      <vt:lpstr>title6f</vt:lpstr>
      <vt:lpstr>title6i</vt:lpstr>
      <vt:lpstr>title7d</vt:lpstr>
      <vt:lpstr>title7f</vt:lpstr>
      <vt:lpstr>title7i</vt:lpstr>
      <vt:lpstr>title8d</vt:lpstr>
      <vt:lpstr>title8f</vt:lpstr>
      <vt:lpstr>title8i</vt:lpstr>
      <vt:lpstr>title9d</vt:lpstr>
      <vt:lpstr>title9f</vt:lpstr>
      <vt:lpstr>title9i</vt:lpstr>
      <vt:lpstr>years10d</vt:lpstr>
      <vt:lpstr>years10f</vt:lpstr>
      <vt:lpstr>years10i</vt:lpstr>
      <vt:lpstr>years11d</vt:lpstr>
      <vt:lpstr>years11f</vt:lpstr>
      <vt:lpstr>years11i</vt:lpstr>
      <vt:lpstr>years12d</vt:lpstr>
      <vt:lpstr>years12f</vt:lpstr>
      <vt:lpstr>years12i</vt:lpstr>
      <vt:lpstr>years1d</vt:lpstr>
      <vt:lpstr>years1f</vt:lpstr>
      <vt:lpstr>years1i</vt:lpstr>
      <vt:lpstr>years2d</vt:lpstr>
      <vt:lpstr>years2f</vt:lpstr>
      <vt:lpstr>years2i</vt:lpstr>
      <vt:lpstr>years3d</vt:lpstr>
      <vt:lpstr>years3f</vt:lpstr>
      <vt:lpstr>years3i</vt:lpstr>
      <vt:lpstr>years4d</vt:lpstr>
      <vt:lpstr>years4f</vt:lpstr>
      <vt:lpstr>years4i</vt:lpstr>
      <vt:lpstr>years5d</vt:lpstr>
      <vt:lpstr>years5f</vt:lpstr>
      <vt:lpstr>years5i</vt:lpstr>
      <vt:lpstr>years6d</vt:lpstr>
      <vt:lpstr>years6f</vt:lpstr>
      <vt:lpstr>years6i</vt:lpstr>
      <vt:lpstr>years7d</vt:lpstr>
      <vt:lpstr>years7f</vt:lpstr>
      <vt:lpstr>years7i</vt:lpstr>
      <vt:lpstr>years8d</vt:lpstr>
      <vt:lpstr>years8f</vt:lpstr>
      <vt:lpstr>years8i</vt:lpstr>
      <vt:lpstr>years9d</vt:lpstr>
      <vt:lpstr>years9f</vt:lpstr>
      <vt:lpstr>years9i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Scherer Andrea BLW</dc:creator>
  <cp:lastModifiedBy>Apreda Luca BLW</cp:lastModifiedBy>
  <cp:lastPrinted>2023-06-06T10:55:01Z</cp:lastPrinted>
  <dcterms:created xsi:type="dcterms:W3CDTF">2022-03-21T14:48:59Z</dcterms:created>
  <dcterms:modified xsi:type="dcterms:W3CDTF">2025-12-09T10:24:00Z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2025-11-25T10:28:16Z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fd0762db-cbed-4de4-b67a-e6b9de1ef740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