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1318E93A-A1CE-4F9C-80E8-259027205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ndite e cifre d'affari 21-24" sheetId="1" r:id="rId1"/>
    <sheet name="Evol. mens. prezzo d. farina" sheetId="5" r:id="rId2"/>
    <sheet name="Evol. mens. vendite d. farina" sheetId="7" r:id="rId3"/>
  </sheets>
  <definedNames>
    <definedName name="actcolorcode" localSheetId="1">#REF!</definedName>
    <definedName name="actcolorcode" localSheetId="2">#REF!</definedName>
    <definedName name="actcolorcode">#REF!</definedName>
    <definedName name="actorder" localSheetId="1">#REF!</definedName>
    <definedName name="actorder" localSheetId="2">#REF!</definedName>
    <definedName name="actorder">#REF!</definedName>
    <definedName name="actstate" localSheetId="1">#REF!</definedName>
    <definedName name="actstate" localSheetId="2">#REF!</definedName>
    <definedName name="actstate">#REF!</definedName>
    <definedName name="actstatevalue" localSheetId="1">#REF!</definedName>
    <definedName name="actstatevalue" localSheetId="2">#REF!</definedName>
    <definedName name="actstatevalue">#REF!</definedName>
    <definedName name="acttext" localSheetId="1">#REF!</definedName>
    <definedName name="acttext" localSheetId="2">#REF!</definedName>
    <definedName name="acttext">#REF!</definedName>
    <definedName name="acttextvalue" localSheetId="1">#REF!</definedName>
    <definedName name="acttextvalue" localSheetId="2">#REF!</definedName>
    <definedName name="acttextvalue">#REF!</definedName>
    <definedName name="co" localSheetId="1">#REF!</definedName>
    <definedName name="co" localSheetId="2">#REF!</definedName>
    <definedName name="co">#REF!</definedName>
    <definedName name="colo1" localSheetId="1">#REF!</definedName>
    <definedName name="colo1" localSheetId="2">#REF!</definedName>
    <definedName name="colo1">#REF!</definedName>
    <definedName name="color1" localSheetId="1">#REF!</definedName>
    <definedName name="color1" localSheetId="2">#REF!</definedName>
    <definedName name="color1">#REF!</definedName>
    <definedName name="color2" localSheetId="1">#REF!</definedName>
    <definedName name="color2" localSheetId="2">#REF!</definedName>
    <definedName name="color2">#REF!</definedName>
    <definedName name="color3" localSheetId="1">#REF!</definedName>
    <definedName name="color3" localSheetId="2">#REF!</definedName>
    <definedName name="color3">#REF!</definedName>
    <definedName name="color4" localSheetId="1">#REF!</definedName>
    <definedName name="color4" localSheetId="2">#REF!</definedName>
    <definedName name="color4">#REF!</definedName>
    <definedName name="color5" localSheetId="1">#REF!</definedName>
    <definedName name="color5" localSheetId="2">#REF!</definedName>
    <definedName name="color5">#REF!</definedName>
    <definedName name="color6" localSheetId="1">#REF!</definedName>
    <definedName name="color6" localSheetId="2">#REF!</definedName>
    <definedName name="color6">#REF!</definedName>
    <definedName name="color7" localSheetId="1">#REF!</definedName>
    <definedName name="color7" localSheetId="2">#REF!</definedName>
    <definedName name="color7">#REF!</definedName>
    <definedName name="comment10d">#REF!</definedName>
    <definedName name="comment10f">#REF!</definedName>
    <definedName name="comment10i">#REF!</definedName>
    <definedName name="comment11d">#REF!</definedName>
    <definedName name="comment11f">#REF!</definedName>
    <definedName name="comment11i">#REF!</definedName>
    <definedName name="comment12d">#REF!</definedName>
    <definedName name="comment12f">#REF!</definedName>
    <definedName name="comment12i">#REF!</definedName>
    <definedName name="comment1d">#REF!</definedName>
    <definedName name="comment1f">#REF!</definedName>
    <definedName name="comment1i">#REF!</definedName>
    <definedName name="comment2d">#REF!</definedName>
    <definedName name="comment2f">#REF!</definedName>
    <definedName name="comment2i">#REF!</definedName>
    <definedName name="comment3d">#REF!</definedName>
    <definedName name="comment3f">#REF!</definedName>
    <definedName name="comment3i">#REF!</definedName>
    <definedName name="comment4d">#REF!</definedName>
    <definedName name="comment4f">#REF!</definedName>
    <definedName name="comment4i">#REF!</definedName>
    <definedName name="comment5d">#REF!</definedName>
    <definedName name="comment5f">#REF!</definedName>
    <definedName name="comment5i">#REF!</definedName>
    <definedName name="comment6d">#REF!</definedName>
    <definedName name="comment6f">#REF!</definedName>
    <definedName name="comment6i">#REF!</definedName>
    <definedName name="comment7d">#REF!</definedName>
    <definedName name="comment7f">#REF!</definedName>
    <definedName name="comment7i">#REF!</definedName>
    <definedName name="comment8d">#REF!</definedName>
    <definedName name="comment8f">#REF!</definedName>
    <definedName name="comment8i">#REF!</definedName>
    <definedName name="comment9d">#REF!</definedName>
    <definedName name="comment9f">#REF!</definedName>
    <definedName name="comment9i">#REF!</definedName>
    <definedName name="commentar1d">#REF!</definedName>
    <definedName name="fff" localSheetId="2">#REF!</definedName>
    <definedName name="fff">#REF!</definedName>
    <definedName name="measures10d">#REF!</definedName>
    <definedName name="measures10f">#REF!</definedName>
    <definedName name="measures10i">#REF!</definedName>
    <definedName name="measures11d">#REF!</definedName>
    <definedName name="measures11f">#REF!</definedName>
    <definedName name="measures11i">#REF!</definedName>
    <definedName name="measures12d">#REF!</definedName>
    <definedName name="measures12f">#REF!</definedName>
    <definedName name="measures12i">#REF!</definedName>
    <definedName name="measures1d">#REF!</definedName>
    <definedName name="measures1f">#REF!</definedName>
    <definedName name="measures1i">#REF!</definedName>
    <definedName name="measures2d">#REF!</definedName>
    <definedName name="measures2f">#REF!</definedName>
    <definedName name="measures2i">#REF!</definedName>
    <definedName name="measures3d">#REF!</definedName>
    <definedName name="measures3f">#REF!</definedName>
    <definedName name="measures3i">#REF!</definedName>
    <definedName name="measures4d">#REF!</definedName>
    <definedName name="measures4f">#REF!</definedName>
    <definedName name="measures4i">#REF!</definedName>
    <definedName name="measures5d">#REF!</definedName>
    <definedName name="measures5f">#REF!</definedName>
    <definedName name="measures5i">#REF!</definedName>
    <definedName name="measures6d">#REF!</definedName>
    <definedName name="measures6f">#REF!</definedName>
    <definedName name="measures6i">#REF!</definedName>
    <definedName name="measures7d">#REF!</definedName>
    <definedName name="measures7f">#REF!</definedName>
    <definedName name="measures7i">#REF!</definedName>
    <definedName name="measures8d">#REF!</definedName>
    <definedName name="measures8f">#REF!</definedName>
    <definedName name="measures8i">#REF!</definedName>
    <definedName name="measures9d">#REF!</definedName>
    <definedName name="measures9f">#REF!</definedName>
    <definedName name="measures9i">#REF!</definedName>
    <definedName name="source10d">#REF!</definedName>
    <definedName name="source10f">#REF!</definedName>
    <definedName name="source10i">#REF!</definedName>
    <definedName name="source11d">#REF!</definedName>
    <definedName name="source11f">#REF!</definedName>
    <definedName name="source11i">#REF!</definedName>
    <definedName name="source12d">#REF!</definedName>
    <definedName name="source12f">#REF!</definedName>
    <definedName name="source12i">#REF!</definedName>
    <definedName name="source1d">#REF!</definedName>
    <definedName name="source1f">#REF!</definedName>
    <definedName name="source1i">#REF!</definedName>
    <definedName name="source2d">#REF!</definedName>
    <definedName name="source2f">#REF!</definedName>
    <definedName name="source2i">#REF!</definedName>
    <definedName name="source3d">#REF!</definedName>
    <definedName name="source3f">#REF!</definedName>
    <definedName name="source3i">#REF!</definedName>
    <definedName name="source4d">#REF!</definedName>
    <definedName name="source4f">#REF!</definedName>
    <definedName name="source4i">#REF!</definedName>
    <definedName name="source5d">#REF!</definedName>
    <definedName name="source5f">#REF!</definedName>
    <definedName name="source5i">#REF!</definedName>
    <definedName name="source6d">#REF!</definedName>
    <definedName name="source6f">#REF!</definedName>
    <definedName name="source6i">#REF!</definedName>
    <definedName name="source7d">#REF!</definedName>
    <definedName name="source7f">#REF!</definedName>
    <definedName name="source7i">#REF!</definedName>
    <definedName name="source8d">#REF!</definedName>
    <definedName name="source8f">#REF!</definedName>
    <definedName name="source8i">#REF!</definedName>
    <definedName name="source9d">#REF!</definedName>
    <definedName name="source9f">#REF!</definedName>
    <definedName name="source9i">#REF!</definedName>
    <definedName name="ss" localSheetId="2">#REF!</definedName>
    <definedName name="ss">#REF!</definedName>
    <definedName name="subtitle10d">#REF!</definedName>
    <definedName name="subtitle10f">#REF!</definedName>
    <definedName name="subtitle10i">#REF!</definedName>
    <definedName name="subtitle11d">#REF!</definedName>
    <definedName name="subtitle11f">#REF!</definedName>
    <definedName name="subtitle11i">#REF!</definedName>
    <definedName name="subtitle12d">#REF!</definedName>
    <definedName name="subtitle12f">#REF!</definedName>
    <definedName name="subtitle12i">#REF!</definedName>
    <definedName name="subtitle1d">#REF!</definedName>
    <definedName name="subtitle1f">#REF!</definedName>
    <definedName name="subtitle1i">#REF!</definedName>
    <definedName name="subtitle2d">#REF!</definedName>
    <definedName name="subtitle2f">#REF!</definedName>
    <definedName name="subtitle2i">#REF!</definedName>
    <definedName name="subtitle3d">#REF!</definedName>
    <definedName name="subtitle3f">#REF!</definedName>
    <definedName name="subtitle3i">#REF!</definedName>
    <definedName name="subtitle4d">#REF!</definedName>
    <definedName name="subtitle4f">#REF!</definedName>
    <definedName name="subtitle4i">#REF!</definedName>
    <definedName name="subtitle5d">#REF!</definedName>
    <definedName name="subtitle5f">#REF!</definedName>
    <definedName name="subtitle5i">#REF!</definedName>
    <definedName name="subtitle6d">#REF!</definedName>
    <definedName name="subtitle6f">#REF!</definedName>
    <definedName name="subtitle6i">#REF!</definedName>
    <definedName name="subtitle7d">#REF!</definedName>
    <definedName name="subtitle7f">#REF!</definedName>
    <definedName name="subtitle7i">#REF!</definedName>
    <definedName name="subtitle8d">#REF!</definedName>
    <definedName name="subtitle8f">#REF!</definedName>
    <definedName name="subtitle8i">#REF!</definedName>
    <definedName name="subtitle9d">#REF!</definedName>
    <definedName name="subtitle9f">#REF!</definedName>
    <definedName name="subtitle9i">#REF!</definedName>
    <definedName name="title10d">#REF!</definedName>
    <definedName name="title10f">#REF!</definedName>
    <definedName name="title10i">#REF!</definedName>
    <definedName name="title11d">#REF!</definedName>
    <definedName name="title11f">#REF!</definedName>
    <definedName name="title11i">#REF!</definedName>
    <definedName name="title12d">#REF!</definedName>
    <definedName name="title12f">#REF!</definedName>
    <definedName name="title12i">#REF!</definedName>
    <definedName name="title1d">#REF!</definedName>
    <definedName name="title1f">#REF!</definedName>
    <definedName name="title1i">#REF!</definedName>
    <definedName name="title2d">#REF!</definedName>
    <definedName name="title2f">#REF!</definedName>
    <definedName name="title2i">#REF!</definedName>
    <definedName name="title3d">#REF!</definedName>
    <definedName name="title3f">#REF!</definedName>
    <definedName name="title3i">#REF!</definedName>
    <definedName name="title4d">#REF!</definedName>
    <definedName name="title4f">#REF!</definedName>
    <definedName name="title4i">#REF!</definedName>
    <definedName name="title5d">#REF!</definedName>
    <definedName name="title5f">#REF!</definedName>
    <definedName name="title5i">#REF!</definedName>
    <definedName name="title6d">#REF!</definedName>
    <definedName name="title6f">#REF!</definedName>
    <definedName name="title6i">#REF!</definedName>
    <definedName name="title7d">#REF!</definedName>
    <definedName name="title7f">#REF!</definedName>
    <definedName name="title7i">#REF!</definedName>
    <definedName name="title8d">#REF!</definedName>
    <definedName name="title8f">#REF!</definedName>
    <definedName name="title8i">#REF!</definedName>
    <definedName name="title9d">#REF!</definedName>
    <definedName name="title9f">#REF!</definedName>
    <definedName name="title9i">#REF!</definedName>
    <definedName name="valuename" localSheetId="1">#REF!</definedName>
    <definedName name="valuename" localSheetId="2">#REF!</definedName>
    <definedName name="valuename">#REF!</definedName>
    <definedName name="valuevalue" localSheetId="1">#REF!</definedName>
    <definedName name="valuevalue" localSheetId="2">#REF!</definedName>
    <definedName name="valuevalue">#REF!</definedName>
    <definedName name="Wert" localSheetId="1">#REF!</definedName>
    <definedName name="Wert" localSheetId="2">#REF!</definedName>
    <definedName name="Wert">#REF!</definedName>
    <definedName name="Werte" localSheetId="1">#REF!</definedName>
    <definedName name="Werte" localSheetId="2">#REF!</definedName>
    <definedName name="Werte">#REF!</definedName>
    <definedName name="years10d">#REF!</definedName>
    <definedName name="years10f">#REF!</definedName>
    <definedName name="years10i">#REF!</definedName>
    <definedName name="years11d">#REF!</definedName>
    <definedName name="years11f">#REF!</definedName>
    <definedName name="years11i">#REF!</definedName>
    <definedName name="years12d">#REF!</definedName>
    <definedName name="years12f">#REF!</definedName>
    <definedName name="years12i">#REF!</definedName>
    <definedName name="years1d">#REF!</definedName>
    <definedName name="years1f">#REF!</definedName>
    <definedName name="years1i">#REF!</definedName>
    <definedName name="years2d">#REF!</definedName>
    <definedName name="years2f">#REF!</definedName>
    <definedName name="years2i">#REF!</definedName>
    <definedName name="years3d">#REF!</definedName>
    <definedName name="years3f">#REF!</definedName>
    <definedName name="years3i">#REF!</definedName>
    <definedName name="years4d">#REF!</definedName>
    <definedName name="years4f">#REF!</definedName>
    <definedName name="years4i">#REF!</definedName>
    <definedName name="years5d">#REF!</definedName>
    <definedName name="years5f">#REF!</definedName>
    <definedName name="years5i">#REF!</definedName>
    <definedName name="years6d">#REF!</definedName>
    <definedName name="years6f">#REF!</definedName>
    <definedName name="years6i">#REF!</definedName>
    <definedName name="years7d">#REF!</definedName>
    <definedName name="years7f">#REF!</definedName>
    <definedName name="years7i">#REF!</definedName>
    <definedName name="years8d">#REF!</definedName>
    <definedName name="years8f">#REF!</definedName>
    <definedName name="years8i">#REF!</definedName>
    <definedName name="years9d">#REF!</definedName>
    <definedName name="years9f">#REF!</definedName>
    <definedName name="years9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3" i="1" l="1"/>
  <c r="T83" i="1"/>
  <c r="S83" i="1"/>
  <c r="R83" i="1"/>
  <c r="Q83" i="1"/>
  <c r="O83" i="1"/>
  <c r="N83" i="1"/>
  <c r="M83" i="1"/>
  <c r="L83" i="1"/>
  <c r="K83" i="1"/>
  <c r="I83" i="1"/>
  <c r="H83" i="1"/>
  <c r="G83" i="1"/>
  <c r="F83" i="1"/>
  <c r="E83" i="1"/>
  <c r="U82" i="1"/>
  <c r="T82" i="1"/>
  <c r="S82" i="1"/>
  <c r="R82" i="1"/>
  <c r="Q82" i="1"/>
  <c r="O82" i="1"/>
  <c r="N82" i="1"/>
  <c r="M82" i="1"/>
  <c r="L82" i="1"/>
  <c r="K82" i="1"/>
  <c r="I82" i="1"/>
  <c r="H82" i="1"/>
  <c r="G82" i="1"/>
  <c r="F82" i="1"/>
  <c r="E82" i="1"/>
  <c r="U81" i="1"/>
  <c r="T81" i="1"/>
  <c r="S81" i="1"/>
  <c r="R81" i="1"/>
  <c r="Q81" i="1"/>
  <c r="O81" i="1"/>
  <c r="N81" i="1"/>
  <c r="M81" i="1"/>
  <c r="L81" i="1"/>
  <c r="K81" i="1"/>
  <c r="I81" i="1"/>
  <c r="H81" i="1"/>
  <c r="G81" i="1"/>
  <c r="F81" i="1"/>
  <c r="E81" i="1"/>
  <c r="U80" i="1"/>
  <c r="T80" i="1"/>
  <c r="S80" i="1"/>
  <c r="R80" i="1"/>
  <c r="Q80" i="1"/>
  <c r="O80" i="1"/>
  <c r="N80" i="1"/>
  <c r="M80" i="1"/>
  <c r="L80" i="1"/>
  <c r="K80" i="1"/>
  <c r="I80" i="1"/>
  <c r="H80" i="1"/>
  <c r="G80" i="1"/>
  <c r="F80" i="1"/>
  <c r="E80" i="1"/>
  <c r="U79" i="1"/>
  <c r="T79" i="1"/>
  <c r="S79" i="1"/>
  <c r="R79" i="1"/>
  <c r="Q79" i="1"/>
  <c r="O79" i="1"/>
  <c r="N79" i="1"/>
  <c r="M79" i="1"/>
  <c r="L79" i="1"/>
  <c r="K79" i="1"/>
  <c r="I79" i="1"/>
  <c r="H79" i="1"/>
  <c r="G79" i="1"/>
  <c r="F79" i="1"/>
  <c r="E79" i="1"/>
  <c r="U78" i="1"/>
  <c r="T78" i="1"/>
  <c r="S78" i="1"/>
  <c r="R78" i="1"/>
  <c r="Q78" i="1"/>
  <c r="O78" i="1"/>
  <c r="N78" i="1"/>
  <c r="M78" i="1"/>
  <c r="L78" i="1"/>
  <c r="K78" i="1"/>
  <c r="I78" i="1"/>
  <c r="H78" i="1"/>
  <c r="G78" i="1"/>
  <c r="F78" i="1"/>
  <c r="E78" i="1"/>
  <c r="U77" i="1"/>
  <c r="T77" i="1"/>
  <c r="S77" i="1"/>
  <c r="R77" i="1"/>
  <c r="Q77" i="1"/>
  <c r="O77" i="1"/>
  <c r="N77" i="1"/>
  <c r="M77" i="1"/>
  <c r="L77" i="1"/>
  <c r="K77" i="1"/>
  <c r="I77" i="1"/>
  <c r="H77" i="1"/>
  <c r="G77" i="1"/>
  <c r="F77" i="1"/>
  <c r="E77" i="1"/>
  <c r="U76" i="1"/>
  <c r="T76" i="1"/>
  <c r="S76" i="1"/>
  <c r="R76" i="1"/>
  <c r="Q76" i="1"/>
  <c r="O76" i="1"/>
  <c r="N76" i="1"/>
  <c r="M76" i="1"/>
  <c r="L76" i="1"/>
  <c r="K76" i="1"/>
  <c r="I76" i="1"/>
  <c r="H76" i="1"/>
  <c r="G76" i="1"/>
  <c r="F76" i="1"/>
  <c r="E76" i="1"/>
  <c r="M26" i="1"/>
  <c r="R26" i="1" s="1"/>
  <c r="L26" i="1"/>
  <c r="Q26" i="1" s="1"/>
  <c r="K26" i="1"/>
  <c r="P26" i="1" s="1"/>
  <c r="J26" i="1"/>
  <c r="O26" i="1" s="1"/>
  <c r="H26" i="1"/>
  <c r="G26" i="1"/>
  <c r="F26" i="1"/>
  <c r="E26" i="1"/>
  <c r="F66" i="5"/>
  <c r="F67" i="5"/>
  <c r="F68" i="5"/>
  <c r="F69" i="5"/>
  <c r="F70" i="5"/>
  <c r="F71" i="5"/>
  <c r="F72" i="5"/>
  <c r="F73" i="5"/>
  <c r="F65" i="5"/>
  <c r="F54" i="5"/>
  <c r="F55" i="5"/>
  <c r="F56" i="5"/>
  <c r="F57" i="5"/>
  <c r="F58" i="5"/>
  <c r="F59" i="5"/>
  <c r="F60" i="5"/>
  <c r="F61" i="5"/>
  <c r="F62" i="5"/>
  <c r="F63" i="5"/>
  <c r="F64" i="5"/>
  <c r="F53" i="5"/>
  <c r="F42" i="5"/>
  <c r="F43" i="5"/>
  <c r="F44" i="5"/>
  <c r="F45" i="5"/>
  <c r="F46" i="5"/>
  <c r="F47" i="5"/>
  <c r="F48" i="5"/>
  <c r="F49" i="5"/>
  <c r="F50" i="5"/>
  <c r="F51" i="5"/>
  <c r="F52" i="5"/>
  <c r="F41" i="5"/>
  <c r="F30" i="5"/>
  <c r="F31" i="5"/>
  <c r="F32" i="5"/>
  <c r="F33" i="5"/>
  <c r="F34" i="5"/>
  <c r="F35" i="5"/>
  <c r="F36" i="5"/>
  <c r="F37" i="5"/>
  <c r="F38" i="5"/>
  <c r="F39" i="5"/>
  <c r="F40" i="5"/>
  <c r="F29" i="5"/>
  <c r="F18" i="5"/>
  <c r="F19" i="5"/>
  <c r="F20" i="5"/>
  <c r="F21" i="5"/>
  <c r="F22" i="5"/>
  <c r="F23" i="5"/>
  <c r="F24" i="5"/>
  <c r="F25" i="5"/>
  <c r="F26" i="5"/>
  <c r="F27" i="5"/>
  <c r="F28" i="5"/>
  <c r="F17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29" i="5"/>
</calcChain>
</file>

<file path=xl/sharedStrings.xml><?xml version="1.0" encoding="utf-8"?>
<sst xmlns="http://schemas.openxmlformats.org/spreadsheetml/2006/main" count="70" uniqueCount="37">
  <si>
    <t>in %</t>
  </si>
  <si>
    <t>in CHF</t>
  </si>
  <si>
    <t>∆22/21</t>
  </si>
  <si>
    <t xml:space="preserve">Anno </t>
  </si>
  <si>
    <t>Mese</t>
  </si>
  <si>
    <t>Totale farina</t>
  </si>
  <si>
    <t xml:space="preserve">Valore di vendita mensile medio </t>
  </si>
  <si>
    <t>Valore di vendita mensile medio AP</t>
  </si>
  <si>
    <t>Attuale</t>
  </si>
  <si>
    <t>Valore di vendita annuale medio</t>
  </si>
  <si>
    <t xml:space="preserve">Evoluzione della cifra d'affari e delle vendite delle principali categorie </t>
  </si>
  <si>
    <t>Farina bianca</t>
  </si>
  <si>
    <t>Farina semibianca</t>
  </si>
  <si>
    <t>Farina bigia</t>
  </si>
  <si>
    <t>Farina di spelta</t>
  </si>
  <si>
    <t xml:space="preserve">Farina per knöpfli </t>
  </si>
  <si>
    <t>Altro</t>
  </si>
  <si>
    <t>TOTALE</t>
  </si>
  <si>
    <t>Cifra d'affari</t>
  </si>
  <si>
    <t>in mio. CHF</t>
  </si>
  <si>
    <t>Vendite</t>
  </si>
  <si>
    <t>in t</t>
  </si>
  <si>
    <t>Valore di vendita medio</t>
  </si>
  <si>
    <t>CHF/kg</t>
  </si>
  <si>
    <t>Farina per knöpfli</t>
  </si>
  <si>
    <t>Evoluzione delle vendite</t>
  </si>
  <si>
    <t xml:space="preserve">Evoluzione del valore di vendita medio </t>
  </si>
  <si>
    <t>Totale vendite di farina di una settimana media di un mese</t>
  </si>
  <si>
    <t xml:space="preserve">Evoluzione della cifra d'affari </t>
  </si>
  <si>
    <t xml:space="preserve">Prezzo medio mensile totale della farina </t>
  </si>
  <si>
    <t xml:space="preserve">Farina per treccia </t>
  </si>
  <si>
    <t>Farina per treccia</t>
  </si>
  <si>
    <t>2025*</t>
  </si>
  <si>
    <t>∆24/23</t>
  </si>
  <si>
    <t>∆24/21</t>
  </si>
  <si>
    <t>∆23/21</t>
  </si>
  <si>
    <t>∆23/22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</si>
</sst>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"/>
    <numFmt numFmtId="165" formatCode="0.0%"/>
    <numFmt numFmtId="166" formatCode="#\ ###\ ##0.00"/>
    <numFmt numFmtId="167" formatCode="\+0.0\ %;\-0.0\ %;0.0\ %"/>
    <numFmt numFmtId="168" formatCode="#\ ###\ ###\ ###\ ###\ ##0,,"/>
    <numFmt numFmtId="169" formatCode="#\ ###\ ###\ ###\ ###\ ###\ ###\ ##0.0"/>
    <numFmt numFmtId="170" formatCode="0.00000"/>
    <numFmt numFmtId="171" formatCode="#\ ###\ ###\ ###\ ###\ ###\ ##0"/>
    <numFmt numFmtId="172" formatCode="0.0"/>
  </numFmts>
  <fonts count="16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scheme val="minor"/>
    </font>
    <font>
      <sz val="11"/>
      <name val="Calibri"/>
      <family val="2"/>
      <scheme val="minor"/>
    </font>
    <font>
      <b/>
      <sz val="11"/>
      <color theme="1"/>
      <name val="Roboto"/>
    </font>
    <font>
      <sz val="11"/>
      <color theme="1"/>
      <name val="Roboto"/>
    </font>
    <font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0" fontId="7" fillId="3" borderId="0" xfId="1" applyFont="1" applyFill="1" applyAlignment="1">
      <alignment horizontal="left"/>
    </xf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6" fontId="2" fillId="0" borderId="0" xfId="0" applyNumberFormat="1" applyFont="1"/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7" fontId="2" fillId="0" borderId="0" xfId="0" applyNumberFormat="1" applyFont="1"/>
    <xf numFmtId="168" fontId="7" fillId="3" borderId="0" xfId="0" applyNumberFormat="1" applyFont="1" applyFill="1"/>
    <xf numFmtId="166" fontId="7" fillId="0" borderId="0" xfId="0" applyNumberFormat="1" applyFont="1"/>
    <xf numFmtId="169" fontId="2" fillId="0" borderId="0" xfId="0" applyNumberFormat="1" applyFont="1"/>
    <xf numFmtId="170" fontId="0" fillId="0" borderId="0" xfId="0" applyNumberFormat="1"/>
    <xf numFmtId="164" fontId="7" fillId="0" borderId="0" xfId="0" applyNumberFormat="1" applyFont="1"/>
    <xf numFmtId="167" fontId="7" fillId="0" borderId="0" xfId="0" applyNumberFormat="1" applyFont="1"/>
    <xf numFmtId="164" fontId="2" fillId="5" borderId="0" xfId="0" applyNumberFormat="1" applyFont="1" applyFill="1"/>
    <xf numFmtId="0" fontId="4" fillId="0" borderId="0" xfId="1"/>
    <xf numFmtId="0" fontId="7" fillId="2" borderId="0" xfId="1" applyFont="1" applyFill="1"/>
    <xf numFmtId="0" fontId="7" fillId="2" borderId="0" xfId="3" applyFont="1" applyFill="1"/>
    <xf numFmtId="0" fontId="11" fillId="6" borderId="0" xfId="1" applyFont="1" applyFill="1"/>
    <xf numFmtId="2" fontId="4" fillId="0" borderId="0" xfId="1" applyNumberFormat="1"/>
    <xf numFmtId="165" fontId="0" fillId="0" borderId="0" xfId="4" applyNumberFormat="1" applyFont="1"/>
    <xf numFmtId="171" fontId="0" fillId="0" borderId="0" xfId="0" applyNumberFormat="1"/>
    <xf numFmtId="1" fontId="4" fillId="0" borderId="0" xfId="1" applyNumberFormat="1"/>
    <xf numFmtId="1" fontId="12" fillId="0" borderId="0" xfId="1" applyNumberFormat="1" applyFont="1"/>
    <xf numFmtId="0" fontId="0" fillId="0" borderId="0" xfId="0" quotePrefix="1"/>
    <xf numFmtId="172" fontId="10" fillId="0" borderId="0" xfId="0" applyNumberFormat="1" applyFont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0" fontId="13" fillId="5" borderId="0" xfId="1" applyFont="1" applyFill="1"/>
    <xf numFmtId="0" fontId="13" fillId="5" borderId="0" xfId="1" applyFont="1" applyFill="1" applyAlignment="1">
      <alignment horizontal="right"/>
    </xf>
    <xf numFmtId="1" fontId="14" fillId="0" borderId="0" xfId="1" applyNumberFormat="1" applyFont="1"/>
    <xf numFmtId="0" fontId="7" fillId="0" borderId="0" xfId="0" applyFont="1"/>
    <xf numFmtId="0" fontId="1" fillId="0" borderId="0" xfId="0" applyFont="1"/>
    <xf numFmtId="0" fontId="7" fillId="0" borderId="0" xfId="1" applyFont="1" applyAlignment="1">
      <alignment horizontal="left"/>
    </xf>
    <xf numFmtId="164" fontId="2" fillId="5" borderId="0" xfId="0" applyNumberFormat="1" applyFont="1" applyFill="1" applyAlignment="1">
      <alignment horizontal="right"/>
    </xf>
    <xf numFmtId="0" fontId="7" fillId="3" borderId="0" xfId="1" applyFont="1" applyFill="1" applyAlignment="1">
      <alignment horizontal="right"/>
    </xf>
    <xf numFmtId="171" fontId="2" fillId="0" borderId="0" xfId="0" applyNumberFormat="1" applyFont="1"/>
    <xf numFmtId="9" fontId="2" fillId="0" borderId="0" xfId="5" applyFont="1"/>
    <xf numFmtId="171" fontId="7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13" fillId="0" borderId="0" xfId="1" applyFont="1"/>
    <xf numFmtId="0" fontId="14" fillId="0" borderId="0" xfId="1" applyFont="1"/>
    <xf numFmtId="2" fontId="14" fillId="0" borderId="0" xfId="1" applyNumberFormat="1" applyFont="1"/>
    <xf numFmtId="2" fontId="15" fillId="0" borderId="0" xfId="1" applyNumberFormat="1" applyFont="1"/>
    <xf numFmtId="165" fontId="14" fillId="0" borderId="0" xfId="4" applyNumberFormat="1" applyFont="1"/>
    <xf numFmtId="0" fontId="14" fillId="0" borderId="0" xfId="1" applyFont="1" applyAlignment="1">
      <alignment horizontal="right"/>
    </xf>
    <xf numFmtId="0" fontId="7" fillId="0" borderId="0" xfId="3" applyFont="1"/>
  </cellXfs>
  <cellStyles count="6">
    <cellStyle name="Prozent" xfId="5" builtinId="5"/>
    <cellStyle name="Prozent 2" xfId="4" xr:uid="{BF692597-B709-49A6-B3EF-1CCE7FAB2F6B}"/>
    <cellStyle name="Standard" xfId="0" builtinId="0"/>
    <cellStyle name="Standard 3" xfId="1" xr:uid="{00000000-0005-0000-0000-000002000000}"/>
    <cellStyle name="Standard 3 2" xfId="2" xr:uid="{00000000-0005-0000-0000-000003000000}"/>
    <cellStyle name="Standard 7" xfId="3" xr:uid="{D0AF9F88-F7EB-4505-BB5B-DACD74E4BB73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0281288698592759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'Vendite e cifre d''affari 21-24'!$E$19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 21-24'!$A$20:$D$26</c:f>
              <c:strCache>
                <c:ptCount val="7"/>
                <c:pt idx="0">
                  <c:v>Farina bianca</c:v>
                </c:pt>
                <c:pt idx="1">
                  <c:v>Farina semibianca</c:v>
                </c:pt>
                <c:pt idx="2">
                  <c:v>Farina bigia</c:v>
                </c:pt>
                <c:pt idx="3">
                  <c:v>Farina per treccia</c:v>
                </c:pt>
                <c:pt idx="4">
                  <c:v>Farina di spelta</c:v>
                </c:pt>
                <c:pt idx="5">
                  <c:v>Farina per knöpfli </c:v>
                </c:pt>
                <c:pt idx="6">
                  <c:v>Altro</c:v>
                </c:pt>
              </c:strCache>
            </c:strRef>
          </c:cat>
          <c:val>
            <c:numRef>
              <c:f>'Vendite e cifre d''affari 21-24'!$E$20:$E$26</c:f>
              <c:numCache>
                <c:formatCode>#\ ###\ ###\ ###\ ###\ ###\ ##0</c:formatCode>
                <c:ptCount val="7"/>
                <c:pt idx="0">
                  <c:v>23638.993097548999</c:v>
                </c:pt>
                <c:pt idx="1">
                  <c:v>1464.1789580640002</c:v>
                </c:pt>
                <c:pt idx="2">
                  <c:v>1302.933823048</c:v>
                </c:pt>
                <c:pt idx="3">
                  <c:v>3599.7479169140001</c:v>
                </c:pt>
                <c:pt idx="4">
                  <c:v>2200.5312656699998</c:v>
                </c:pt>
                <c:pt idx="5">
                  <c:v>560.20938514200009</c:v>
                </c:pt>
                <c:pt idx="6">
                  <c:v>4550.7440621920032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1-488B-A77F-DF28152FE9C1}"/>
            </c:ext>
          </c:extLst>
        </c:ser>
        <c:ser>
          <c:idx val="2"/>
          <c:order val="1"/>
          <c:tx>
            <c:strRef>
              <c:f>'Vendite e cifre d''affari 21-24'!$F$19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 21-24'!$A$20:$D$26</c:f>
              <c:strCache>
                <c:ptCount val="7"/>
                <c:pt idx="0">
                  <c:v>Farina bianca</c:v>
                </c:pt>
                <c:pt idx="1">
                  <c:v>Farina semibianca</c:v>
                </c:pt>
                <c:pt idx="2">
                  <c:v>Farina bigia</c:v>
                </c:pt>
                <c:pt idx="3">
                  <c:v>Farina per treccia</c:v>
                </c:pt>
                <c:pt idx="4">
                  <c:v>Farina di spelta</c:v>
                </c:pt>
                <c:pt idx="5">
                  <c:v>Farina per knöpfli </c:v>
                </c:pt>
                <c:pt idx="6">
                  <c:v>Altro</c:v>
                </c:pt>
              </c:strCache>
            </c:strRef>
          </c:cat>
          <c:val>
            <c:numRef>
              <c:f>'Vendite e cifre d''affari 21-24'!$F$20:$F$26</c:f>
              <c:numCache>
                <c:formatCode>#\ ###\ ###\ ###\ ###\ ###\ ##0</c:formatCode>
                <c:ptCount val="7"/>
                <c:pt idx="0">
                  <c:v>22547.035925010001</c:v>
                </c:pt>
                <c:pt idx="1">
                  <c:v>1231.8578603559999</c:v>
                </c:pt>
                <c:pt idx="2">
                  <c:v>974.33416227600003</c:v>
                </c:pt>
                <c:pt idx="3">
                  <c:v>2865.9859053609998</c:v>
                </c:pt>
                <c:pt idx="4">
                  <c:v>1740.3058947909999</c:v>
                </c:pt>
                <c:pt idx="5">
                  <c:v>517.63177426700008</c:v>
                </c:pt>
                <c:pt idx="6">
                  <c:v>3831.0401188049982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1-488B-A77F-DF28152FE9C1}"/>
            </c:ext>
          </c:extLst>
        </c:ser>
        <c:ser>
          <c:idx val="4"/>
          <c:order val="2"/>
          <c:tx>
            <c:strRef>
              <c:f>'Vendite e cifre d''affari 21-24'!$G$19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 21-24'!$A$20:$D$26</c:f>
              <c:strCache>
                <c:ptCount val="7"/>
                <c:pt idx="0">
                  <c:v>Farina bianca</c:v>
                </c:pt>
                <c:pt idx="1">
                  <c:v>Farina semibianca</c:v>
                </c:pt>
                <c:pt idx="2">
                  <c:v>Farina bigia</c:v>
                </c:pt>
                <c:pt idx="3">
                  <c:v>Farina per treccia</c:v>
                </c:pt>
                <c:pt idx="4">
                  <c:v>Farina di spelta</c:v>
                </c:pt>
                <c:pt idx="5">
                  <c:v>Farina per knöpfli </c:v>
                </c:pt>
                <c:pt idx="6">
                  <c:v>Altro</c:v>
                </c:pt>
              </c:strCache>
            </c:strRef>
          </c:cat>
          <c:val>
            <c:numRef>
              <c:f>'Vendite e cifre d''affari 21-24'!$G$20:$G$26</c:f>
              <c:numCache>
                <c:formatCode>#\ ###\ ###\ ###\ ###\ ###\ ##0</c:formatCode>
                <c:ptCount val="7"/>
                <c:pt idx="0">
                  <c:v>21814.616774819999</c:v>
                </c:pt>
                <c:pt idx="1">
                  <c:v>1210.8526736879999</c:v>
                </c:pt>
                <c:pt idx="2">
                  <c:v>858.54641209900012</c:v>
                </c:pt>
                <c:pt idx="3">
                  <c:v>2506.7353239780009</c:v>
                </c:pt>
                <c:pt idx="4">
                  <c:v>1527.2728793399999</c:v>
                </c:pt>
                <c:pt idx="5">
                  <c:v>483.35254318800099</c:v>
                </c:pt>
                <c:pt idx="6">
                  <c:v>3560.6124849869993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C1-488B-A77F-DF28152FE9C1}"/>
            </c:ext>
          </c:extLst>
        </c:ser>
        <c:ser>
          <c:idx val="3"/>
          <c:order val="3"/>
          <c:tx>
            <c:strRef>
              <c:f>'Vendite e cifre d''affari 21-24'!$H$19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 21-24'!$A$20:$D$26</c:f>
              <c:strCache>
                <c:ptCount val="7"/>
                <c:pt idx="0">
                  <c:v>Farina bianca</c:v>
                </c:pt>
                <c:pt idx="1">
                  <c:v>Farina semibianca</c:v>
                </c:pt>
                <c:pt idx="2">
                  <c:v>Farina bigia</c:v>
                </c:pt>
                <c:pt idx="3">
                  <c:v>Farina per treccia</c:v>
                </c:pt>
                <c:pt idx="4">
                  <c:v>Farina di spelta</c:v>
                </c:pt>
                <c:pt idx="5">
                  <c:v>Farina per knöpfli </c:v>
                </c:pt>
                <c:pt idx="6">
                  <c:v>Altro</c:v>
                </c:pt>
              </c:strCache>
            </c:strRef>
          </c:cat>
          <c:val>
            <c:numRef>
              <c:f>'Vendite e cifre d''affari 21-24'!$H$20:$H$26</c:f>
              <c:numCache>
                <c:formatCode>#\ ###\ ###\ ###\ ###\ ###\ ##0</c:formatCode>
                <c:ptCount val="7"/>
                <c:pt idx="0">
                  <c:v>22002.942503757</c:v>
                </c:pt>
                <c:pt idx="1">
                  <c:v>1284.5878804310009</c:v>
                </c:pt>
                <c:pt idx="2">
                  <c:v>866.87541230099998</c:v>
                </c:pt>
                <c:pt idx="3">
                  <c:v>2399.3798358449999</c:v>
                </c:pt>
                <c:pt idx="4">
                  <c:v>1735.4156137220011</c:v>
                </c:pt>
                <c:pt idx="5">
                  <c:v>513.18610704899993</c:v>
                </c:pt>
                <c:pt idx="6">
                  <c:v>3847.6061377099941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C1-488B-A77F-DF28152FE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'Evol. mens. prezzo d. farina'!$D$16</c:f>
              <c:strCache>
                <c:ptCount val="1"/>
                <c:pt idx="0">
                  <c:v>Valore di vendita mensile medio 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'Evol. mens. prezzo d. farina'!$B$17:$C$73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'Evol. mens. prezzo d. farina'!$D$17:$D$73</c:f>
              <c:numCache>
                <c:formatCode>0.00</c:formatCode>
                <c:ptCount val="57"/>
                <c:pt idx="0">
                  <c:v>1.9459642120237126</c:v>
                </c:pt>
                <c:pt idx="1">
                  <c:v>2.0119929334041342</c:v>
                </c:pt>
                <c:pt idx="2">
                  <c:v>1.9308323011557711</c:v>
                </c:pt>
                <c:pt idx="3">
                  <c:v>1.9779214936737448</c:v>
                </c:pt>
                <c:pt idx="4">
                  <c:v>2.0193523959297255</c:v>
                </c:pt>
                <c:pt idx="5">
                  <c:v>1.9717516316818344</c:v>
                </c:pt>
                <c:pt idx="6">
                  <c:v>2.0427322961733334</c:v>
                </c:pt>
                <c:pt idx="7">
                  <c:v>1.894217566753255</c:v>
                </c:pt>
                <c:pt idx="8">
                  <c:v>1.9957089348783583</c:v>
                </c:pt>
                <c:pt idx="9">
                  <c:v>1.7580633441888733</c:v>
                </c:pt>
                <c:pt idx="10">
                  <c:v>1.9707122081293293</c:v>
                </c:pt>
                <c:pt idx="11">
                  <c:v>1.9207451427361071</c:v>
                </c:pt>
                <c:pt idx="12">
                  <c:v>1.9732158694745316</c:v>
                </c:pt>
                <c:pt idx="13">
                  <c:v>2.0316666033249144</c:v>
                </c:pt>
                <c:pt idx="14">
                  <c:v>1.8267118218037464</c:v>
                </c:pt>
                <c:pt idx="15">
                  <c:v>1.9250293831227852</c:v>
                </c:pt>
                <c:pt idx="16">
                  <c:v>1.9417712143141823</c:v>
                </c:pt>
                <c:pt idx="17">
                  <c:v>1.9075457059910983</c:v>
                </c:pt>
                <c:pt idx="18">
                  <c:v>1.953932878650376</c:v>
                </c:pt>
                <c:pt idx="19">
                  <c:v>1.9832931063936301</c:v>
                </c:pt>
                <c:pt idx="20">
                  <c:v>1.9140487093357874</c:v>
                </c:pt>
                <c:pt idx="21">
                  <c:v>1.8383598478283538</c:v>
                </c:pt>
                <c:pt idx="22">
                  <c:v>1.8476207182096274</c:v>
                </c:pt>
                <c:pt idx="23">
                  <c:v>1.9188836540429606</c:v>
                </c:pt>
                <c:pt idx="24">
                  <c:v>1.9800381869243537</c:v>
                </c:pt>
                <c:pt idx="25">
                  <c:v>2.1432910653176247</c:v>
                </c:pt>
                <c:pt idx="26">
                  <c:v>2.0046336567515559</c:v>
                </c:pt>
                <c:pt idx="27">
                  <c:v>2.1150670576432384</c:v>
                </c:pt>
                <c:pt idx="28">
                  <c:v>2.0594462795663793</c:v>
                </c:pt>
                <c:pt idx="29">
                  <c:v>2.0524058516884818</c:v>
                </c:pt>
                <c:pt idx="30">
                  <c:v>2.0887450029035297</c:v>
                </c:pt>
                <c:pt idx="31">
                  <c:v>2.0993646424619086</c:v>
                </c:pt>
                <c:pt idx="32">
                  <c:v>2.1507327984410187</c:v>
                </c:pt>
                <c:pt idx="33">
                  <c:v>1.8226959873792459</c:v>
                </c:pt>
                <c:pt idx="34">
                  <c:v>1.9996100436321951</c:v>
                </c:pt>
                <c:pt idx="35">
                  <c:v>2.104361031835241</c:v>
                </c:pt>
                <c:pt idx="36">
                  <c:v>2.1775452875699113</c:v>
                </c:pt>
                <c:pt idx="37">
                  <c:v>2.1418638255430302</c:v>
                </c:pt>
                <c:pt idx="38">
                  <c:v>2.0396136559646134</c:v>
                </c:pt>
                <c:pt idx="39">
                  <c:v>2.0499549725906121</c:v>
                </c:pt>
                <c:pt idx="40">
                  <c:v>2.0707510719251605</c:v>
                </c:pt>
                <c:pt idx="41">
                  <c:v>2.1398370054681193</c:v>
                </c:pt>
                <c:pt idx="42">
                  <c:v>2.1313478515215243</c:v>
                </c:pt>
                <c:pt idx="43">
                  <c:v>2.1165657737179213</c:v>
                </c:pt>
                <c:pt idx="44">
                  <c:v>2.1139664923230592</c:v>
                </c:pt>
                <c:pt idx="45">
                  <c:v>1.9296315803124904</c:v>
                </c:pt>
                <c:pt idx="46">
                  <c:v>2.0007583124029162</c:v>
                </c:pt>
                <c:pt idx="47">
                  <c:v>2.0709267238850919</c:v>
                </c:pt>
                <c:pt idx="48">
                  <c:v>2.107633366786497</c:v>
                </c:pt>
                <c:pt idx="49">
                  <c:v>2.2275287838497433</c:v>
                </c:pt>
                <c:pt idx="50">
                  <c:v>2.0387179101265001</c:v>
                </c:pt>
                <c:pt idx="51">
                  <c:v>2.2840022331473802</c:v>
                </c:pt>
                <c:pt idx="52">
                  <c:v>2.1779415069068357</c:v>
                </c:pt>
                <c:pt idx="53">
                  <c:v>2.1100471634581703</c:v>
                </c:pt>
                <c:pt idx="54">
                  <c:v>2.0936843577891389</c:v>
                </c:pt>
                <c:pt idx="55">
                  <c:v>2.1059162425208267</c:v>
                </c:pt>
                <c:pt idx="56">
                  <c:v>2.0999955327973492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7F-442C-929B-1688AD6D3CC2}"/>
            </c:ext>
          </c:extLst>
        </c:ser>
        <c:ser>
          <c:idx val="2"/>
          <c:order val="1"/>
          <c:tx>
            <c:strRef>
              <c:f>'Evol. mens. prezzo d. farina'!$E$16</c:f>
              <c:strCache>
                <c:ptCount val="1"/>
                <c:pt idx="0">
                  <c:v>Valore di vendita mensile medio AP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'Evol. mens. prezzo d. farina'!$B$17:$C$73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'Evol. mens. prezzo d. farina'!$E$17:$E$73</c:f>
              <c:numCache>
                <c:formatCode>0.00</c:formatCode>
                <c:ptCount val="57"/>
                <c:pt idx="12">
                  <c:v>1.9459642120237126</c:v>
                </c:pt>
                <c:pt idx="13">
                  <c:v>2.0119929334041342</c:v>
                </c:pt>
                <c:pt idx="14">
                  <c:v>1.9308323011557711</c:v>
                </c:pt>
                <c:pt idx="15">
                  <c:v>1.9779214936737448</c:v>
                </c:pt>
                <c:pt idx="16">
                  <c:v>2.0193523959297255</c:v>
                </c:pt>
                <c:pt idx="17">
                  <c:v>1.9717516316818344</c:v>
                </c:pt>
                <c:pt idx="18">
                  <c:v>2.0427322961733334</c:v>
                </c:pt>
                <c:pt idx="19">
                  <c:v>1.894217566753255</c:v>
                </c:pt>
                <c:pt idx="20">
                  <c:v>1.9957089348783583</c:v>
                </c:pt>
                <c:pt idx="21">
                  <c:v>1.7580633441888733</c:v>
                </c:pt>
                <c:pt idx="22">
                  <c:v>1.9707122081293293</c:v>
                </c:pt>
                <c:pt idx="23">
                  <c:v>1.9207451427361071</c:v>
                </c:pt>
                <c:pt idx="24">
                  <c:v>1.9732158694745316</c:v>
                </c:pt>
                <c:pt idx="25">
                  <c:v>2.0316666033249144</c:v>
                </c:pt>
                <c:pt idx="26">
                  <c:v>1.8267118218037464</c:v>
                </c:pt>
                <c:pt idx="27">
                  <c:v>1.9250293831227852</c:v>
                </c:pt>
                <c:pt idx="28">
                  <c:v>1.9417712143141823</c:v>
                </c:pt>
                <c:pt idx="29">
                  <c:v>1.9075457059910983</c:v>
                </c:pt>
                <c:pt idx="30">
                  <c:v>1.953932878650376</c:v>
                </c:pt>
                <c:pt idx="31">
                  <c:v>1.9832931063936301</c:v>
                </c:pt>
                <c:pt idx="32">
                  <c:v>1.9140487093357874</c:v>
                </c:pt>
                <c:pt idx="33">
                  <c:v>1.8383598478283538</c:v>
                </c:pt>
                <c:pt idx="34">
                  <c:v>1.8476207182096274</c:v>
                </c:pt>
                <c:pt idx="35">
                  <c:v>1.9188836540429606</c:v>
                </c:pt>
                <c:pt idx="36">
                  <c:v>1.9800381869243537</c:v>
                </c:pt>
                <c:pt idx="37">
                  <c:v>2.1432910653176247</c:v>
                </c:pt>
                <c:pt idx="38">
                  <c:v>2.0046336567515559</c:v>
                </c:pt>
                <c:pt idx="39">
                  <c:v>2.1150670576432384</c:v>
                </c:pt>
                <c:pt idx="40">
                  <c:v>2.0594462795663793</c:v>
                </c:pt>
                <c:pt idx="41">
                  <c:v>2.0524058516884818</c:v>
                </c:pt>
                <c:pt idx="42">
                  <c:v>2.0887450029035297</c:v>
                </c:pt>
                <c:pt idx="43">
                  <c:v>2.0993646424619086</c:v>
                </c:pt>
                <c:pt idx="44">
                  <c:v>2.1507327984410187</c:v>
                </c:pt>
                <c:pt idx="45">
                  <c:v>1.8226959873792459</c:v>
                </c:pt>
                <c:pt idx="46">
                  <c:v>1.9996100436321951</c:v>
                </c:pt>
                <c:pt idx="47">
                  <c:v>2.104361031835241</c:v>
                </c:pt>
                <c:pt idx="48">
                  <c:v>2.1775452875699113</c:v>
                </c:pt>
                <c:pt idx="49">
                  <c:v>2.1418638255430302</c:v>
                </c:pt>
                <c:pt idx="50">
                  <c:v>2.0396136559646134</c:v>
                </c:pt>
                <c:pt idx="51">
                  <c:v>2.0499549725906121</c:v>
                </c:pt>
                <c:pt idx="52">
                  <c:v>2.0707510719251605</c:v>
                </c:pt>
                <c:pt idx="53">
                  <c:v>2.1398370054681193</c:v>
                </c:pt>
                <c:pt idx="54">
                  <c:v>2.1313478515215243</c:v>
                </c:pt>
                <c:pt idx="55">
                  <c:v>2.1165657737179213</c:v>
                </c:pt>
                <c:pt idx="56">
                  <c:v>2.1139664923230592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7F-442C-929B-1688AD6D3CC2}"/>
            </c:ext>
          </c:extLst>
        </c:ser>
        <c:ser>
          <c:idx val="0"/>
          <c:order val="2"/>
          <c:tx>
            <c:strRef>
              <c:f>'Evol. mens. prezzo d. farina'!$F$16</c:f>
              <c:strCache>
                <c:ptCount val="1"/>
                <c:pt idx="0">
                  <c:v>Valore di vendita annuale medio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'Evol. mens. prezzo d. farina'!$B$17:$C$73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'Evol. mens. prezzo d. farina'!$F$17:$F$73</c:f>
              <c:numCache>
                <c:formatCode>0.00</c:formatCode>
                <c:ptCount val="57"/>
                <c:pt idx="0">
                  <c:v>1.9533328717273484</c:v>
                </c:pt>
                <c:pt idx="1">
                  <c:v>1.9533328717273484</c:v>
                </c:pt>
                <c:pt idx="2">
                  <c:v>1.9533328717273484</c:v>
                </c:pt>
                <c:pt idx="3">
                  <c:v>1.9533328717273484</c:v>
                </c:pt>
                <c:pt idx="4">
                  <c:v>1.9533328717273484</c:v>
                </c:pt>
                <c:pt idx="5">
                  <c:v>1.9533328717273484</c:v>
                </c:pt>
                <c:pt idx="6">
                  <c:v>1.9533328717273484</c:v>
                </c:pt>
                <c:pt idx="7">
                  <c:v>1.9533328717273484</c:v>
                </c:pt>
                <c:pt idx="8">
                  <c:v>1.9533328717273484</c:v>
                </c:pt>
                <c:pt idx="9">
                  <c:v>1.9533328717273484</c:v>
                </c:pt>
                <c:pt idx="10">
                  <c:v>1.9533328717273484</c:v>
                </c:pt>
                <c:pt idx="11">
                  <c:v>1.9533328717273484</c:v>
                </c:pt>
                <c:pt idx="12">
                  <c:v>1.9218399593743325</c:v>
                </c:pt>
                <c:pt idx="13">
                  <c:v>1.9218399593743325</c:v>
                </c:pt>
                <c:pt idx="14">
                  <c:v>1.9218399593743325</c:v>
                </c:pt>
                <c:pt idx="15">
                  <c:v>1.9218399593743325</c:v>
                </c:pt>
                <c:pt idx="16">
                  <c:v>1.9218399593743325</c:v>
                </c:pt>
                <c:pt idx="17">
                  <c:v>1.9218399593743325</c:v>
                </c:pt>
                <c:pt idx="18">
                  <c:v>1.9218399593743325</c:v>
                </c:pt>
                <c:pt idx="19">
                  <c:v>1.9218399593743325</c:v>
                </c:pt>
                <c:pt idx="20">
                  <c:v>1.9218399593743325</c:v>
                </c:pt>
                <c:pt idx="21">
                  <c:v>1.9218399593743325</c:v>
                </c:pt>
                <c:pt idx="22">
                  <c:v>1.9218399593743325</c:v>
                </c:pt>
                <c:pt idx="23">
                  <c:v>1.9218399593743325</c:v>
                </c:pt>
                <c:pt idx="24">
                  <c:v>2.0516993003787309</c:v>
                </c:pt>
                <c:pt idx="25">
                  <c:v>2.0516993003787309</c:v>
                </c:pt>
                <c:pt idx="26">
                  <c:v>2.0516993003787309</c:v>
                </c:pt>
                <c:pt idx="27">
                  <c:v>2.0516993003787309</c:v>
                </c:pt>
                <c:pt idx="28">
                  <c:v>2.0516993003787309</c:v>
                </c:pt>
                <c:pt idx="29">
                  <c:v>2.0516993003787309</c:v>
                </c:pt>
                <c:pt idx="30">
                  <c:v>2.0516993003787309</c:v>
                </c:pt>
                <c:pt idx="31">
                  <c:v>2.0516993003787309</c:v>
                </c:pt>
                <c:pt idx="32">
                  <c:v>2.0516993003787309</c:v>
                </c:pt>
                <c:pt idx="33">
                  <c:v>2.0516993003787309</c:v>
                </c:pt>
                <c:pt idx="34">
                  <c:v>2.0516993003787309</c:v>
                </c:pt>
                <c:pt idx="35">
                  <c:v>2.0516993003787309</c:v>
                </c:pt>
                <c:pt idx="36">
                  <c:v>2.0818968794353707</c:v>
                </c:pt>
                <c:pt idx="37">
                  <c:v>2.0818968794353707</c:v>
                </c:pt>
                <c:pt idx="38">
                  <c:v>2.0818968794353707</c:v>
                </c:pt>
                <c:pt idx="39">
                  <c:v>2.0818968794353707</c:v>
                </c:pt>
                <c:pt idx="40">
                  <c:v>2.0818968794353707</c:v>
                </c:pt>
                <c:pt idx="41">
                  <c:v>2.0818968794353707</c:v>
                </c:pt>
                <c:pt idx="42">
                  <c:v>2.0818968794353707</c:v>
                </c:pt>
                <c:pt idx="43">
                  <c:v>2.0818968794353707</c:v>
                </c:pt>
                <c:pt idx="44">
                  <c:v>2.0818968794353707</c:v>
                </c:pt>
                <c:pt idx="45">
                  <c:v>2.0818968794353707</c:v>
                </c:pt>
                <c:pt idx="46">
                  <c:v>2.0818968794353707</c:v>
                </c:pt>
                <c:pt idx="47">
                  <c:v>2.0818968794353707</c:v>
                </c:pt>
                <c:pt idx="48">
                  <c:v>2.1383852330424933</c:v>
                </c:pt>
                <c:pt idx="49">
                  <c:v>2.1383852330424933</c:v>
                </c:pt>
                <c:pt idx="50">
                  <c:v>2.1383852330424933</c:v>
                </c:pt>
                <c:pt idx="51">
                  <c:v>2.1383852330424933</c:v>
                </c:pt>
                <c:pt idx="52">
                  <c:v>2.1383852330424933</c:v>
                </c:pt>
                <c:pt idx="53">
                  <c:v>2.1383852330424933</c:v>
                </c:pt>
                <c:pt idx="54">
                  <c:v>2.1383852330424933</c:v>
                </c:pt>
                <c:pt idx="55">
                  <c:v>2.1383852330424933</c:v>
                </c:pt>
                <c:pt idx="56">
                  <c:v>2.1383852330424933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7F-442C-929B-1688AD6D3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1.5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17772031738999453"/>
          <c:w val="0.99983981772385255"/>
          <c:h val="0.666606401484229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'Evol. mens. vendite d. farina'!$D$16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'Evol. mens. vendite d. farina'!$C$17:$C$28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vendite d. farina'!$D$17:$D$28</c:f>
              <c:numCache>
                <c:formatCode>0</c:formatCode>
                <c:ptCount val="12"/>
                <c:pt idx="0">
                  <c:v>944.24540174450021</c:v>
                </c:pt>
                <c:pt idx="1">
                  <c:v>826.52717837849991</c:v>
                </c:pt>
                <c:pt idx="2">
                  <c:v>878.18304271759985</c:v>
                </c:pt>
                <c:pt idx="3">
                  <c:v>737.8671005192499</c:v>
                </c:pt>
                <c:pt idx="4">
                  <c:v>741.94245233975005</c:v>
                </c:pt>
                <c:pt idx="5">
                  <c:v>517.2611993948002</c:v>
                </c:pt>
                <c:pt idx="6">
                  <c:v>450.23061723525024</c:v>
                </c:pt>
                <c:pt idx="7">
                  <c:v>556.18392672075004</c:v>
                </c:pt>
                <c:pt idx="8">
                  <c:v>550.9403615146</c:v>
                </c:pt>
                <c:pt idx="9">
                  <c:v>752.46144234700012</c:v>
                </c:pt>
                <c:pt idx="10">
                  <c:v>795.86030367800004</c:v>
                </c:pt>
                <c:pt idx="11">
                  <c:v>877.99925045479995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0-4EDC-BEDE-E5EB5AE016E9}"/>
            </c:ext>
          </c:extLst>
        </c:ser>
        <c:ser>
          <c:idx val="0"/>
          <c:order val="1"/>
          <c:tx>
            <c:strRef>
              <c:f>'Evol. mens. vendite d. farina'!$E$16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'Evol. mens. vendite d. farina'!$C$17:$C$28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vendite d. farina'!$E$17:$E$28</c:f>
              <c:numCache>
                <c:formatCode>0</c:formatCode>
                <c:ptCount val="12"/>
                <c:pt idx="0">
                  <c:v>669.68739856775005</c:v>
                </c:pt>
                <c:pt idx="1">
                  <c:v>630.31084209450023</c:v>
                </c:pt>
                <c:pt idx="2">
                  <c:v>955.74910672919998</c:v>
                </c:pt>
                <c:pt idx="3">
                  <c:v>697.0684929682501</c:v>
                </c:pt>
                <c:pt idx="4">
                  <c:v>524.95844811075028</c:v>
                </c:pt>
                <c:pt idx="5">
                  <c:v>509.30555497040024</c:v>
                </c:pt>
                <c:pt idx="6">
                  <c:v>414.82498132925002</c:v>
                </c:pt>
                <c:pt idx="7">
                  <c:v>471.49155802650029</c:v>
                </c:pt>
                <c:pt idx="8">
                  <c:v>629.21041812020007</c:v>
                </c:pt>
                <c:pt idx="9">
                  <c:v>647.83591527000021</c:v>
                </c:pt>
                <c:pt idx="10">
                  <c:v>751.94124166025006</c:v>
                </c:pt>
                <c:pt idx="11">
                  <c:v>799.65958305560002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B0-4EDC-BEDE-E5EB5AE016E9}"/>
            </c:ext>
          </c:extLst>
        </c:ser>
        <c:ser>
          <c:idx val="3"/>
          <c:order val="2"/>
          <c:tx>
            <c:strRef>
              <c:f>'Evol. mens. vendite d. farina'!$F$16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'Evol. mens. vendite d. farina'!$C$17:$C$28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vendite d. farina'!$F$17:$F$28</c:f>
              <c:numCache>
                <c:formatCode>0</c:formatCode>
                <c:ptCount val="12"/>
                <c:pt idx="0">
                  <c:v>621.2893444975</c:v>
                </c:pt>
                <c:pt idx="1">
                  <c:v>545.43508933900034</c:v>
                </c:pt>
                <c:pt idx="2">
                  <c:v>673.82719843280006</c:v>
                </c:pt>
                <c:pt idx="3">
                  <c:v>621.45205212824999</c:v>
                </c:pt>
                <c:pt idx="4">
                  <c:v>563.35877056200002</c:v>
                </c:pt>
                <c:pt idx="5">
                  <c:v>466.2895780696</c:v>
                </c:pt>
                <c:pt idx="6">
                  <c:v>417.25616782900005</c:v>
                </c:pt>
                <c:pt idx="7">
                  <c:v>491.57188256350025</c:v>
                </c:pt>
                <c:pt idx="8">
                  <c:v>537.13415187260011</c:v>
                </c:pt>
                <c:pt idx="9">
                  <c:v>787.88507713050001</c:v>
                </c:pt>
                <c:pt idx="10">
                  <c:v>774.61089929100001</c:v>
                </c:pt>
                <c:pt idx="11">
                  <c:v>842.55669421340008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B0-4EDC-BEDE-E5EB5AE016E9}"/>
            </c:ext>
          </c:extLst>
        </c:ser>
        <c:ser>
          <c:idx val="4"/>
          <c:order val="3"/>
          <c:tx>
            <c:strRef>
              <c:f>'Evol. mens. vendite d. farina'!$G$16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BF6B32">
                <a:lumMod val="75000"/>
              </a:srgbClr>
            </a:solidFill>
            <a:ln>
              <a:solidFill>
                <a:srgbClr val="8F5026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F5026"/>
              </a:solidFill>
              <a:ln>
                <a:solidFill>
                  <a:srgbClr val="8F502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9B0-4EDC-BEDE-E5EB5AE016E9}"/>
              </c:ext>
            </c:extLst>
          </c:dPt>
          <c:cat>
            <c:numRef>
              <c:f>'Evol. mens. vendite d. farina'!$C$17:$C$28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vendite d. farina'!$G$17:$G$28</c:f>
              <c:numCache>
                <c:formatCode>0</c:formatCode>
                <c:ptCount val="12"/>
                <c:pt idx="0">
                  <c:v>599.55040946149995</c:v>
                </c:pt>
                <c:pt idx="1">
                  <c:v>603.16373603675004</c:v>
                </c:pt>
                <c:pt idx="2">
                  <c:v>727.17761931219991</c:v>
                </c:pt>
                <c:pt idx="3">
                  <c:v>576.6962776927503</c:v>
                </c:pt>
                <c:pt idx="4">
                  <c:v>597.47308848499995</c:v>
                </c:pt>
                <c:pt idx="5">
                  <c:v>519.94311999319996</c:v>
                </c:pt>
                <c:pt idx="6">
                  <c:v>443.04551043200001</c:v>
                </c:pt>
                <c:pt idx="7">
                  <c:v>489.99478835200006</c:v>
                </c:pt>
                <c:pt idx="8">
                  <c:v>571.37678665420003</c:v>
                </c:pt>
                <c:pt idx="9">
                  <c:v>731.94860882875025</c:v>
                </c:pt>
                <c:pt idx="10">
                  <c:v>756.5703386800003</c:v>
                </c:pt>
                <c:pt idx="11">
                  <c:v>877.22253573419982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B0-4EDC-BEDE-E5EB5AE016E9}"/>
            </c:ext>
          </c:extLst>
        </c:ser>
        <c:ser>
          <c:idx val="5"/>
          <c:order val="4"/>
          <c:tx>
            <c:strRef>
              <c:f>'Evol. mens. vendite d. farina'!$H$16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'Evol. mens. vendite d. farina'!$C$17:$C$28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vendite d. farina'!$H$17:$H$28</c:f>
              <c:numCache>
                <c:formatCode>0</c:formatCode>
                <c:ptCount val="12"/>
                <c:pt idx="0">
                  <c:v>665.83187944550002</c:v>
                </c:pt>
                <c:pt idx="1">
                  <c:v>564.13702136699999</c:v>
                </c:pt>
                <c:pt idx="2">
                  <c:v>696.67852623940018</c:v>
                </c:pt>
                <c:pt idx="3">
                  <c:v>591.12547038100035</c:v>
                </c:pt>
                <c:pt idx="4">
                  <c:v>517.85945128724995</c:v>
                </c:pt>
                <c:pt idx="5">
                  <c:v>514.9241966072002</c:v>
                </c:pt>
                <c:pt idx="6">
                  <c:v>463.63185768174998</c:v>
                </c:pt>
                <c:pt idx="7">
                  <c:v>530.74709907875001</c:v>
                </c:pt>
                <c:pt idx="8">
                  <c:v>574.71380652240009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B0-4EDC-BEDE-E5EB5AE01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1500"/>
          <c:min val="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6.8868877984235091E-2"/>
          <c:y val="0.20414738163061807"/>
          <c:w val="0.55101532249101981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296082</xdr:colOff>
      <xdr:row>4</xdr:row>
      <xdr:rowOff>123937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7</xdr:col>
      <xdr:colOff>527049</xdr:colOff>
      <xdr:row>6</xdr:row>
      <xdr:rowOff>123824</xdr:rowOff>
    </xdr:from>
    <xdr:to>
      <xdr:col>13</xdr:col>
      <xdr:colOff>303439</xdr:colOff>
      <xdr:row>10</xdr:row>
      <xdr:rowOff>85725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489949" y="1209674"/>
          <a:ext cx="5681890" cy="1190626"/>
          <a:chOff x="8312150" y="1193800"/>
          <a:chExt cx="4851400" cy="763670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7636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mercato, NielsenIQ Switzerland, totale</a:t>
            </a:r>
            <a:r>
              <a:rPr lang="de-CH" sz="1200" b="1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 del </a:t>
            </a:r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panel dei consumatori e del commercio al dettaglio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400"/>
            <a:ext cx="4851400" cy="30856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FARINA NEL COMMERCIO AL DETTAGLIO SVIZZERO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della cifra d'affari e delle vendite 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101600</xdr:rowOff>
    </xdr:from>
    <xdr:to>
      <xdr:col>5</xdr:col>
      <xdr:colOff>558643</xdr:colOff>
      <xdr:row>68</xdr:row>
      <xdr:rowOff>66673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1F47846-8048-540F-EB46-F6F212DC3815}"/>
            </a:ext>
          </a:extLst>
        </xdr:cNvPr>
        <xdr:cNvGrpSpPr/>
      </xdr:nvGrpSpPr>
      <xdr:grpSpPr>
        <a:xfrm>
          <a:off x="0" y="6197600"/>
          <a:ext cx="6178393" cy="6661148"/>
          <a:chOff x="0" y="6197600"/>
          <a:chExt cx="6178393" cy="6661148"/>
        </a:xfrm>
      </xdr:grpSpPr>
      <xdr:grpSp>
        <xdr:nvGrpSpPr>
          <xdr:cNvPr id="41" name="diagroup1">
            <a:extLst>
              <a:ext uri="{FF2B5EF4-FFF2-40B4-BE49-F238E27FC236}">
                <a16:creationId xmlns:a16="http://schemas.microsoft.com/office/drawing/2014/main" id="{77F79CD6-2F02-4E75-B8DC-120AA01FE656}"/>
              </a:ext>
            </a:extLst>
          </xdr:cNvPr>
          <xdr:cNvGrpSpPr/>
        </xdr:nvGrpSpPr>
        <xdr:grpSpPr>
          <a:xfrm>
            <a:off x="0" y="6197600"/>
            <a:ext cx="6178393" cy="6661148"/>
            <a:chOff x="540454" y="5693425"/>
            <a:chExt cx="6212643" cy="6309914"/>
          </a:xfrm>
        </xdr:grpSpPr>
        <xdr:sp macro="" textlink="">
          <xdr:nvSpPr>
            <xdr:cNvPr id="42" name="graphtextu1">
              <a:extLst>
                <a:ext uri="{FF2B5EF4-FFF2-40B4-BE49-F238E27FC236}">
                  <a16:creationId xmlns:a16="http://schemas.microsoft.com/office/drawing/2014/main" id="{AF5D61A3-DB9C-440A-8EB3-DED7AB685537}"/>
                </a:ext>
              </a:extLst>
            </xdr:cNvPr>
            <xdr:cNvSpPr txBox="1"/>
          </xdr:nvSpPr>
          <xdr:spPr>
            <a:xfrm>
              <a:off x="622296" y="5716666"/>
              <a:ext cx="6130801" cy="649202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FARINA NEL COMMERCIO AL DETTAGLIO SVIZZERO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delle vendite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chemeClr val="tx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</a:t>
              </a:r>
              <a:endPara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graphicFrame macro="">
          <xdr:nvGraphicFramePr>
            <xdr:cNvPr id="46" name="Prereport1">
              <a:extLst>
                <a:ext uri="{FF2B5EF4-FFF2-40B4-BE49-F238E27FC236}">
                  <a16:creationId xmlns:a16="http://schemas.microsoft.com/office/drawing/2014/main" id="{E8F4F334-F181-4942-BFE9-70AE98FD34B2}"/>
                </a:ext>
              </a:extLst>
            </xdr:cNvPr>
            <xdr:cNvGraphicFramePr/>
          </xdr:nvGraphicFramePr>
          <xdr:xfrm>
            <a:off x="540454" y="6285702"/>
            <a:ext cx="6130800" cy="506020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4" name="graphtextl1">
              <a:extLst>
                <a:ext uri="{FF2B5EF4-FFF2-40B4-BE49-F238E27FC236}">
                  <a16:creationId xmlns:a16="http://schemas.microsoft.com/office/drawing/2014/main" id="{3063BCE9-53C2-40B8-9106-A183BBA5B845}"/>
                </a:ext>
              </a:extLst>
            </xdr:cNvPr>
            <xdr:cNvSpPr txBox="1"/>
          </xdr:nvSpPr>
          <xdr:spPr>
            <a:xfrm>
              <a:off x="622296" y="11450888"/>
              <a:ext cx="6130801" cy="552451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Fonti: UFAG, Settore Analisi del mercato, NielsenIQ Switzerland, totale panel dei consumatori e del commercio al dettaglio </a:t>
              </a:r>
            </a:p>
          </xdr:txBody>
        </xdr:sp>
        <xdr:cxnSp macro="">
          <xdr:nvCxnSpPr>
            <xdr:cNvPr id="45" name="titleline1">
              <a:extLst>
                <a:ext uri="{FF2B5EF4-FFF2-40B4-BE49-F238E27FC236}">
                  <a16:creationId xmlns:a16="http://schemas.microsoft.com/office/drawing/2014/main" id="{A4EEC8EB-4A38-4BAC-B108-2004C807EDAE}"/>
                </a:ext>
              </a:extLst>
            </xdr:cNvPr>
            <xdr:cNvCxnSpPr/>
          </xdr:nvCxnSpPr>
          <xdr:spPr>
            <a:xfrm>
              <a:off x="622297" y="5693425"/>
              <a:ext cx="72579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" name="Infobox3">
            <a:extLst>
              <a:ext uri="{FF2B5EF4-FFF2-40B4-BE49-F238E27FC236}">
                <a16:creationId xmlns:a16="http://schemas.microsoft.com/office/drawing/2014/main" id="{4FABC14E-E879-4034-95BC-43279612C1B1}"/>
              </a:ext>
            </a:extLst>
          </xdr:cNvPr>
          <xdr:cNvSpPr/>
        </xdr:nvSpPr>
        <xdr:spPr>
          <a:xfrm>
            <a:off x="3801377" y="7580993"/>
            <a:ext cx="1038557" cy="47616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+0,9 %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-6,9 % </a:t>
            </a:r>
          </a:p>
        </xdr:txBody>
      </xdr:sp>
      <xdr:sp macro="" textlink="">
        <xdr:nvSpPr>
          <xdr:cNvPr id="22" name="Infobox3">
            <a:extLst>
              <a:ext uri="{FF2B5EF4-FFF2-40B4-BE49-F238E27FC236}">
                <a16:creationId xmlns:a16="http://schemas.microsoft.com/office/drawing/2014/main" id="{359D1E20-1DEC-4E34-8723-1AD1626C3350}"/>
              </a:ext>
            </a:extLst>
          </xdr:cNvPr>
          <xdr:cNvSpPr/>
        </xdr:nvSpPr>
        <xdr:spPr>
          <a:xfrm>
            <a:off x="2389968" y="10911489"/>
            <a:ext cx="1038557" cy="4802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+6,2 %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  -8,4 % </a:t>
            </a:r>
          </a:p>
        </xdr:txBody>
      </xdr:sp>
      <xdr:sp macro="" textlink="">
        <xdr:nvSpPr>
          <xdr:cNvPr id="23" name="Infobox3">
            <a:extLst>
              <a:ext uri="{FF2B5EF4-FFF2-40B4-BE49-F238E27FC236}">
                <a16:creationId xmlns:a16="http://schemas.microsoft.com/office/drawing/2014/main" id="{918106E6-68C8-4993-9E41-3367C43E59D6}"/>
              </a:ext>
            </a:extLst>
          </xdr:cNvPr>
          <xdr:cNvSpPr/>
        </xdr:nvSpPr>
        <xdr:spPr>
          <a:xfrm>
            <a:off x="2740340" y="10243832"/>
            <a:ext cx="1036316" cy="4802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+13,6 %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-21,1 % </a:t>
            </a:r>
          </a:p>
        </xdr:txBody>
      </xdr:sp>
      <xdr:sp macro="" textlink="">
        <xdr:nvSpPr>
          <xdr:cNvPr id="24" name="Infobox3">
            <a:extLst>
              <a:ext uri="{FF2B5EF4-FFF2-40B4-BE49-F238E27FC236}">
                <a16:creationId xmlns:a16="http://schemas.microsoft.com/office/drawing/2014/main" id="{861E8061-C03A-44A2-8728-396D6CCDBDE9}"/>
              </a:ext>
            </a:extLst>
          </xdr:cNvPr>
          <xdr:cNvSpPr/>
        </xdr:nvSpPr>
        <xdr:spPr>
          <a:xfrm>
            <a:off x="3051866" y="9536340"/>
            <a:ext cx="1038557" cy="47616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-4,3 %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-33,3 % </a:t>
            </a:r>
          </a:p>
        </xdr:txBody>
      </xdr:sp>
      <xdr:sp macro="" textlink="">
        <xdr:nvSpPr>
          <xdr:cNvPr id="25" name="Infobox3">
            <a:extLst>
              <a:ext uri="{FF2B5EF4-FFF2-40B4-BE49-F238E27FC236}">
                <a16:creationId xmlns:a16="http://schemas.microsoft.com/office/drawing/2014/main" id="{F7C4C153-A4EC-49D6-8EF8-2DE488743BE4}"/>
              </a:ext>
            </a:extLst>
          </xdr:cNvPr>
          <xdr:cNvSpPr/>
        </xdr:nvSpPr>
        <xdr:spPr>
          <a:xfrm>
            <a:off x="2568142" y="8869590"/>
            <a:ext cx="1038557" cy="47616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+1,0 %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-33,5 % </a:t>
            </a:r>
          </a:p>
        </xdr:txBody>
      </xdr:sp>
      <xdr:sp macro="" textlink="">
        <xdr:nvSpPr>
          <xdr:cNvPr id="26" name="Infobox3">
            <a:extLst>
              <a:ext uri="{FF2B5EF4-FFF2-40B4-BE49-F238E27FC236}">
                <a16:creationId xmlns:a16="http://schemas.microsoft.com/office/drawing/2014/main" id="{AB5C75BC-3B67-46AB-AD8A-6B0E672FA0A2}"/>
              </a:ext>
            </a:extLst>
          </xdr:cNvPr>
          <xdr:cNvSpPr/>
        </xdr:nvSpPr>
        <xdr:spPr>
          <a:xfrm>
            <a:off x="2824387" y="8201933"/>
            <a:ext cx="1038557" cy="4802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+6,1 %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-12,3 % </a:t>
            </a:r>
          </a:p>
        </xdr:txBody>
      </xdr:sp>
      <xdr:sp macro="" textlink="">
        <xdr:nvSpPr>
          <xdr:cNvPr id="27" name="Infobox3">
            <a:extLst>
              <a:ext uri="{FF2B5EF4-FFF2-40B4-BE49-F238E27FC236}">
                <a16:creationId xmlns:a16="http://schemas.microsoft.com/office/drawing/2014/main" id="{E40D86CA-776D-4814-976D-E78A39A09C4D}"/>
              </a:ext>
            </a:extLst>
          </xdr:cNvPr>
          <xdr:cNvSpPr/>
        </xdr:nvSpPr>
        <xdr:spPr>
          <a:xfrm>
            <a:off x="3027587" y="11539765"/>
            <a:ext cx="1038557" cy="47616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+8,1 %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-15,5 %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2201082</xdr:colOff>
      <xdr:row>4</xdr:row>
      <xdr:rowOff>82662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A29C54-5EA3-4A91-A5C2-5B44499DB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4</xdr:col>
      <xdr:colOff>2466975</xdr:colOff>
      <xdr:row>6</xdr:row>
      <xdr:rowOff>82551</xdr:rowOff>
    </xdr:from>
    <xdr:to>
      <xdr:col>8</xdr:col>
      <xdr:colOff>177800</xdr:colOff>
      <xdr:row>12</xdr:row>
      <xdr:rowOff>44450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84C22F02-FFE7-498A-981F-0721182B8E64}"/>
            </a:ext>
          </a:extLst>
        </xdr:cNvPr>
        <xdr:cNvGrpSpPr/>
      </xdr:nvGrpSpPr>
      <xdr:grpSpPr>
        <a:xfrm>
          <a:off x="8229600" y="1225551"/>
          <a:ext cx="4816475" cy="1104899"/>
          <a:chOff x="8312150" y="1193800"/>
          <a:chExt cx="4851400" cy="1028334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8718AB8A-5EDD-41FF-8039-12EA260450C4}"/>
              </a:ext>
            </a:extLst>
          </xdr:cNvPr>
          <xdr:cNvSpPr txBox="1"/>
        </xdr:nvSpPr>
        <xdr:spPr>
          <a:xfrm>
            <a:off x="8312150" y="1193800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Fonti: UFAG, Settore Analisi del mercato, NielsenIQ Switzerland, panel dei consumatori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C9B1666-FF92-43B4-BA0C-B9E51DB30000}"/>
              </a:ext>
            </a:extLst>
          </xdr:cNvPr>
          <xdr:cNvSpPr txBox="1"/>
        </xdr:nvSpPr>
        <xdr:spPr>
          <a:xfrm>
            <a:off x="8312150" y="1549399"/>
            <a:ext cx="4851400" cy="6727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1</xdr:colOff>
      <xdr:row>6</xdr:row>
      <xdr:rowOff>104775</xdr:rowOff>
    </xdr:from>
    <xdr:to>
      <xdr:col>4</xdr:col>
      <xdr:colOff>333376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F58013AE-757E-40C6-8DAC-3FC2C217EA66}"/>
            </a:ext>
          </a:extLst>
        </xdr:cNvPr>
        <xdr:cNvSpPr txBox="1"/>
      </xdr:nvSpPr>
      <xdr:spPr>
        <a:xfrm>
          <a:off x="1" y="1247775"/>
          <a:ext cx="6096000" cy="10382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FARINA NEL 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Evoluzione del prezzo medio mensile 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A5BFA96-ECB0-4964-876E-221B69DF16E2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149226</xdr:colOff>
      <xdr:row>13</xdr:row>
      <xdr:rowOff>31317</xdr:rowOff>
    </xdr:from>
    <xdr:to>
      <xdr:col>13</xdr:col>
      <xdr:colOff>589254</xdr:colOff>
      <xdr:row>48</xdr:row>
      <xdr:rowOff>4305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91EC332C-CC7B-4895-A5DD-2D86C57C8601}"/>
            </a:ext>
          </a:extLst>
        </xdr:cNvPr>
        <xdr:cNvGrpSpPr/>
      </xdr:nvGrpSpPr>
      <xdr:grpSpPr>
        <a:xfrm>
          <a:off x="11283951" y="2507817"/>
          <a:ext cx="6507453" cy="6488088"/>
          <a:chOff x="9103882" y="2288815"/>
          <a:chExt cx="6116664" cy="4798287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697A9AF2-85AB-409F-A859-1A5827D80524}"/>
              </a:ext>
            </a:extLst>
          </xdr:cNvPr>
          <xdr:cNvGraphicFramePr>
            <a:graphicFrameLocks/>
          </xdr:cNvGraphicFramePr>
        </xdr:nvGraphicFramePr>
        <xdr:xfrm>
          <a:off x="9110230" y="2288815"/>
          <a:ext cx="6002818" cy="43286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1736E5B4-3686-4D69-AA63-BCEDF2672750}"/>
              </a:ext>
            </a:extLst>
          </xdr:cNvPr>
          <xdr:cNvSpPr txBox="1"/>
        </xdr:nvSpPr>
        <xdr:spPr>
          <a:xfrm>
            <a:off x="9103882" y="2338737"/>
            <a:ext cx="3974052" cy="615227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/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TOTALE FARINA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Evoluzione del valore di vendita mensile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 CHF / kg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7EEFF87F-5D1D-42CA-948C-4094E88A8B4A}"/>
              </a:ext>
            </a:extLst>
          </xdr:cNvPr>
          <xdr:cNvSpPr txBox="1"/>
        </xdr:nvSpPr>
        <xdr:spPr>
          <a:xfrm>
            <a:off x="9129280" y="6524858"/>
            <a:ext cx="6091266" cy="562244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Fonti: UFAG, Settore Analisi del mercato, NielsenIQ Switzerland, totale panel dei consumatori e del commercio al dettaglio 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*Dati disponibili fino a settembre 2025.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9B224C7E-5303-49A7-B4EF-F4C7E190D9BB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0.53939</cdr:x>
      <cdr:y>0.09215</cdr:y>
    </cdr:from>
    <cdr:to>
      <cdr:x>0.81938</cdr:x>
      <cdr:y>0.36821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45FA18D6-A4A6-492D-9952-340BD09EA04D}"/>
            </a:ext>
          </a:extLst>
        </cdr:cNvPr>
        <cdr:cNvSpPr/>
      </cdr:nvSpPr>
      <cdr:spPr>
        <a:xfrm xmlns:a="http://schemas.openxmlformats.org/drawingml/2006/main">
          <a:off x="3430181" y="533638"/>
          <a:ext cx="1780565" cy="159867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65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36000" tIns="36000" rIns="36000" bIns="36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l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Media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annuale del valore di vendita</a:t>
          </a:r>
        </a:p>
        <a:p xmlns:a="http://schemas.openxmlformats.org/drawingml/2006/main">
          <a:pPr indent="0" algn="l"/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endParaRPr lang="de-CH" sz="1150" b="1" i="0" u="none" strike="noStrike">
            <a:solidFill>
              <a:srgbClr val="FFFFFF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2025*: 2.14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2024:  2.08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2023:  2.05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2022:  1.92 CHF</a:t>
          </a:r>
        </a:p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2021:  1.95 CHF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470707</xdr:colOff>
      <xdr:row>4</xdr:row>
      <xdr:rowOff>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4BD875-3A93-43B9-A2ED-EDE39530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352425</xdr:colOff>
      <xdr:row>6</xdr:row>
      <xdr:rowOff>85726</xdr:rowOff>
    </xdr:from>
    <xdr:to>
      <xdr:col>13</xdr:col>
      <xdr:colOff>844550</xdr:colOff>
      <xdr:row>12</xdr:row>
      <xdr:rowOff>152400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5A51FF44-142A-4372-918B-4B8BDBCC0512}"/>
            </a:ext>
          </a:extLst>
        </xdr:cNvPr>
        <xdr:cNvGrpSpPr/>
      </xdr:nvGrpSpPr>
      <xdr:grpSpPr>
        <a:xfrm>
          <a:off x="8239125" y="1228726"/>
          <a:ext cx="4826000" cy="1209674"/>
          <a:chOff x="8312150" y="1193800"/>
          <a:chExt cx="4851400" cy="685134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A18BB7B4-238B-4934-AC8D-F98BF583ABAB}"/>
              </a:ext>
            </a:extLst>
          </xdr:cNvPr>
          <xdr:cNvSpPr txBox="1"/>
        </xdr:nvSpPr>
        <xdr:spPr>
          <a:xfrm>
            <a:off x="8312150" y="1193800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Fonti: UFAG, Settore Analisi del mercato, NielsenIQ Switzerland, panel dei consumatori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3374DE6C-4284-4374-998D-742D77C84A55}"/>
              </a:ext>
            </a:extLst>
          </xdr:cNvPr>
          <xdr:cNvSpPr txBox="1"/>
        </xdr:nvSpPr>
        <xdr:spPr>
          <a:xfrm>
            <a:off x="8312150" y="1549399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FB4D443-0EE0-4F3D-921D-A5AE251A6EE1}"/>
            </a:ext>
          </a:extLst>
        </xdr:cNvPr>
        <xdr:cNvSpPr txBox="1"/>
      </xdr:nvSpPr>
      <xdr:spPr>
        <a:xfrm>
          <a:off x="0" y="1209675"/>
          <a:ext cx="6477000" cy="100647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FARINA NEL 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Evoluzione delle vendite di una settimana media di un mese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DEA1E8B8-8005-4674-BF1E-3AADF2A5F558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9</xdr:col>
      <xdr:colOff>260349</xdr:colOff>
      <xdr:row>12</xdr:row>
      <xdr:rowOff>158750</xdr:rowOff>
    </xdr:from>
    <xdr:to>
      <xdr:col>16</xdr:col>
      <xdr:colOff>497124</xdr:colOff>
      <xdr:row>41</xdr:row>
      <xdr:rowOff>111475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FCEC4863-B2D8-8760-1BDA-B15C69FA9552}"/>
            </a:ext>
          </a:extLst>
        </xdr:cNvPr>
        <xdr:cNvGrpSpPr/>
      </xdr:nvGrpSpPr>
      <xdr:grpSpPr>
        <a:xfrm>
          <a:off x="9013824" y="2444750"/>
          <a:ext cx="6247050" cy="5324825"/>
          <a:chOff x="9016999" y="2441575"/>
          <a:chExt cx="6243875" cy="520700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EDDDEAA-4C25-4849-944A-DA3F2038B605}"/>
              </a:ext>
            </a:extLst>
          </xdr:cNvPr>
          <xdr:cNvGrpSpPr/>
        </xdr:nvGrpSpPr>
        <xdr:grpSpPr>
          <a:xfrm>
            <a:off x="9016999" y="2441575"/>
            <a:ext cx="6243875" cy="5207000"/>
            <a:chOff x="9103880" y="2291484"/>
            <a:chExt cx="6116666" cy="4757444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F483AA2A-94DC-4D13-95F8-47F3D401EB2D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3137AA9D-46F3-4718-B278-168141741C82}"/>
                </a:ext>
              </a:extLst>
            </xdr:cNvPr>
            <xdr:cNvSpPr txBox="1"/>
          </xdr:nvSpPr>
          <xdr:spPr>
            <a:xfrm>
              <a:off x="9103880" y="2338737"/>
              <a:ext cx="5587637" cy="733084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TOTALE FARINA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delle vendite di una settimana media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74B03BE4-163A-4EC7-9A29-26F5AE1D48B2}"/>
                </a:ext>
              </a:extLst>
            </xdr:cNvPr>
            <xdr:cNvSpPr txBox="1"/>
          </xdr:nvSpPr>
          <xdr:spPr>
            <a:xfrm>
              <a:off x="9129280" y="6524858"/>
              <a:ext cx="6091266" cy="524070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mercato, NielsenIQ Switzerland, totale panel dei consumatori e del commercio al dettaglio 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*Dati disponibili fino a settembre 2025.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36D77B2B-04A9-4C4D-9FEA-2DD08D99815D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Abgerundetes Rechteck 17">
            <a:extLst>
              <a:ext uri="{FF2B5EF4-FFF2-40B4-BE49-F238E27FC236}">
                <a16:creationId xmlns:a16="http://schemas.microsoft.com/office/drawing/2014/main" id="{89ABF265-054F-4D94-B0F8-327A8AB60D68}"/>
              </a:ext>
            </a:extLst>
          </xdr:cNvPr>
          <xdr:cNvSpPr/>
        </xdr:nvSpPr>
        <xdr:spPr>
          <a:xfrm>
            <a:off x="12725335" y="3444875"/>
            <a:ext cx="2183594" cy="1044575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endParaRPr lang="de-CH" sz="950" b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  <a:p>
            <a:pPr algn="l"/>
            <a:r>
              <a:rPr lang="de-CH" sz="950" b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Sono indicati i valori di una settimana media del rispettivo mese per rendere confrontabili i valori mensili. </a:t>
            </a:r>
          </a:p>
        </xdr:txBody>
      </xdr:sp>
      <xdr:sp macro="" textlink="">
        <xdr:nvSpPr>
          <xdr:cNvPr id="14" name="Abgerundetes Rechteck 19">
            <a:extLst>
              <a:ext uri="{FF2B5EF4-FFF2-40B4-BE49-F238E27FC236}">
                <a16:creationId xmlns:a16="http://schemas.microsoft.com/office/drawing/2014/main" id="{CDC9FC54-C42E-4A85-A1AC-0E8B4AE04A1B}"/>
              </a:ext>
            </a:extLst>
          </xdr:cNvPr>
          <xdr:cNvSpPr/>
        </xdr:nvSpPr>
        <xdr:spPr>
          <a:xfrm>
            <a:off x="12875020" y="3333750"/>
            <a:ext cx="1446350" cy="226022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de-CH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NOTA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0:U83"/>
  <sheetViews>
    <sheetView showGridLines="0" tabSelected="1" topLeftCell="A28" zoomScaleNormal="100" workbookViewId="0">
      <selection activeCell="G42" sqref="G42"/>
    </sheetView>
  </sheetViews>
  <sheetFormatPr baseColWidth="10" defaultColWidth="11" defaultRowHeight="14.25" x14ac:dyDescent="0.2"/>
  <cols>
    <col min="1" max="1" width="25.375" customWidth="1"/>
    <col min="5" max="8" width="15.375" bestFit="1" customWidth="1"/>
    <col min="9" max="9" width="15.375" customWidth="1"/>
    <col min="10" max="10" width="13.75" customWidth="1"/>
    <col min="15" max="15" width="12.375" bestFit="1" customWidth="1"/>
  </cols>
  <sheetData>
    <row r="10" spans="1:18" ht="54" customHeight="1" x14ac:dyDescent="0.2"/>
    <row r="14" spans="1:18" ht="15" x14ac:dyDescent="0.25">
      <c r="P14" s="4"/>
    </row>
    <row r="15" spans="1:18" ht="15" customHeight="1" x14ac:dyDescent="0.25">
      <c r="A15" s="4" t="s">
        <v>10</v>
      </c>
    </row>
    <row r="16" spans="1:18" ht="3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9" ht="15" x14ac:dyDescent="0.25">
      <c r="A17" s="12"/>
      <c r="B17" s="13"/>
      <c r="C17" s="13"/>
      <c r="D17" s="13"/>
      <c r="E17" s="13" t="s">
        <v>20</v>
      </c>
      <c r="F17" s="13"/>
      <c r="G17" s="13"/>
      <c r="H17" s="13"/>
      <c r="I17" s="13"/>
      <c r="J17" s="13" t="s">
        <v>18</v>
      </c>
      <c r="K17" s="13"/>
      <c r="L17" s="13"/>
      <c r="M17" s="13"/>
      <c r="N17" s="13"/>
      <c r="O17" s="13" t="s">
        <v>22</v>
      </c>
      <c r="P17" s="13"/>
      <c r="Q17" s="13"/>
      <c r="R17" s="13"/>
      <c r="S17" s="41"/>
    </row>
    <row r="18" spans="1:19" ht="15" x14ac:dyDescent="0.25">
      <c r="A18" s="2"/>
      <c r="B18" s="11"/>
      <c r="C18" s="11"/>
      <c r="D18" s="11"/>
      <c r="E18" s="18" t="s">
        <v>19</v>
      </c>
      <c r="F18" s="11"/>
      <c r="G18" s="11"/>
      <c r="H18" s="11"/>
      <c r="I18" s="11"/>
      <c r="J18" s="11" t="s">
        <v>21</v>
      </c>
      <c r="K18" s="11"/>
      <c r="L18" s="11"/>
      <c r="M18" s="11"/>
      <c r="N18" s="8"/>
      <c r="O18" s="11" t="s">
        <v>23</v>
      </c>
      <c r="P18" s="11"/>
      <c r="Q18" s="11"/>
      <c r="R18" s="11"/>
      <c r="S18" s="42"/>
    </row>
    <row r="19" spans="1:19" ht="15" x14ac:dyDescent="0.25">
      <c r="A19" s="24"/>
      <c r="B19" s="24"/>
      <c r="C19" s="24"/>
      <c r="D19" s="44"/>
      <c r="E19" s="45">
        <v>2021</v>
      </c>
      <c r="F19" s="45">
        <v>2022</v>
      </c>
      <c r="G19" s="45">
        <v>2023</v>
      </c>
      <c r="H19" s="45">
        <v>2024</v>
      </c>
      <c r="I19" s="45"/>
      <c r="J19" s="45">
        <v>2021</v>
      </c>
      <c r="K19" s="45">
        <v>2022</v>
      </c>
      <c r="L19" s="45">
        <v>2023</v>
      </c>
      <c r="M19" s="45">
        <v>2024</v>
      </c>
      <c r="N19" s="45"/>
      <c r="O19" s="45">
        <v>2021</v>
      </c>
      <c r="P19" s="45">
        <v>2022</v>
      </c>
      <c r="Q19" s="45">
        <v>2023</v>
      </c>
      <c r="R19" s="45">
        <v>2024</v>
      </c>
      <c r="S19" s="43"/>
    </row>
    <row r="20" spans="1:19" ht="15" x14ac:dyDescent="0.25">
      <c r="A20" t="s">
        <v>11</v>
      </c>
      <c r="E20" s="46">
        <v>23638.993097548999</v>
      </c>
      <c r="F20" s="46">
        <v>22547.035925010001</v>
      </c>
      <c r="G20" s="46">
        <v>21814.616774819999</v>
      </c>
      <c r="H20" s="46">
        <v>22002.942503757</v>
      </c>
      <c r="I20" s="47"/>
      <c r="J20" s="20">
        <v>31.429795136607996</v>
      </c>
      <c r="K20" s="20">
        <v>30.226260488573999</v>
      </c>
      <c r="L20" s="20">
        <v>32.035600899329999</v>
      </c>
      <c r="M20" s="20">
        <v>33.130039502757</v>
      </c>
      <c r="N20" s="47"/>
      <c r="O20" s="14">
        <v>1.3295741915448498</v>
      </c>
      <c r="P20" s="14">
        <v>1.3405868775436651</v>
      </c>
      <c r="Q20" s="14">
        <v>1.4685383305155191</v>
      </c>
      <c r="R20" s="14">
        <v>1.5057094975865184</v>
      </c>
      <c r="S20" s="14"/>
    </row>
    <row r="21" spans="1:19" ht="15" x14ac:dyDescent="0.25">
      <c r="A21" t="s">
        <v>12</v>
      </c>
      <c r="E21" s="46">
        <v>1464.1789580640002</v>
      </c>
      <c r="F21" s="46">
        <v>1231.8578603559999</v>
      </c>
      <c r="G21" s="46">
        <v>1210.8526736879999</v>
      </c>
      <c r="H21" s="46">
        <v>1284.5878804310009</v>
      </c>
      <c r="I21" s="47"/>
      <c r="J21" s="20">
        <v>3.440294507075</v>
      </c>
      <c r="K21" s="20">
        <v>2.8793513627190013</v>
      </c>
      <c r="L21" s="20">
        <v>2.9194303600490001</v>
      </c>
      <c r="M21" s="20">
        <v>3.1397868244229996</v>
      </c>
      <c r="N21" s="47"/>
      <c r="O21" s="14">
        <v>2.3496407239890296</v>
      </c>
      <c r="P21" s="14">
        <v>2.3374055200547934</v>
      </c>
      <c r="Q21" s="14">
        <v>2.4110533209271741</v>
      </c>
      <c r="R21" s="14">
        <v>2.4441977635423031</v>
      </c>
      <c r="S21" s="14"/>
    </row>
    <row r="22" spans="1:19" ht="15" x14ac:dyDescent="0.25">
      <c r="A22" t="s">
        <v>13</v>
      </c>
      <c r="E22" s="46">
        <v>1302.933823048</v>
      </c>
      <c r="F22" s="46">
        <v>974.33416227600003</v>
      </c>
      <c r="G22" s="46">
        <v>858.54641209900012</v>
      </c>
      <c r="H22" s="46">
        <v>866.87541230099998</v>
      </c>
      <c r="I22" s="47"/>
      <c r="J22" s="20">
        <v>2.6622414357480002</v>
      </c>
      <c r="K22" s="20">
        <v>1.985220853185</v>
      </c>
      <c r="L22" s="20">
        <v>1.957491082868001</v>
      </c>
      <c r="M22" s="20">
        <v>1.9690897357080002</v>
      </c>
      <c r="N22" s="47"/>
      <c r="O22" s="14">
        <v>2.0432668096067403</v>
      </c>
      <c r="P22" s="14">
        <v>2.0375153926119296</v>
      </c>
      <c r="Q22" s="14">
        <v>2.2800061304574881</v>
      </c>
      <c r="R22" s="14">
        <v>2.2714795087812281</v>
      </c>
      <c r="S22" s="14"/>
    </row>
    <row r="23" spans="1:19" ht="15" x14ac:dyDescent="0.25">
      <c r="A23" t="s">
        <v>31</v>
      </c>
      <c r="E23" s="46">
        <v>3599.7479169140001</v>
      </c>
      <c r="F23" s="46">
        <v>2865.9859053609998</v>
      </c>
      <c r="G23" s="46">
        <v>2506.7353239780009</v>
      </c>
      <c r="H23" s="46">
        <v>2399.3798358449999</v>
      </c>
      <c r="I23" s="47"/>
      <c r="J23" s="20">
        <v>7.3725119250650017</v>
      </c>
      <c r="K23" s="20">
        <v>6.0039325178169998</v>
      </c>
      <c r="L23" s="20">
        <v>6.1477105417059992</v>
      </c>
      <c r="M23" s="20">
        <v>6.0196475785299999</v>
      </c>
      <c r="N23" s="47"/>
      <c r="O23" s="14">
        <v>2.0480633908902499</v>
      </c>
      <c r="P23" s="14">
        <v>2.0948925486989594</v>
      </c>
      <c r="Q23" s="14">
        <v>2.452476926024262</v>
      </c>
      <c r="R23" s="14">
        <v>2.5088347783043004</v>
      </c>
      <c r="S23" s="14"/>
    </row>
    <row r="24" spans="1:19" ht="15" x14ac:dyDescent="0.25">
      <c r="A24" t="s">
        <v>14</v>
      </c>
      <c r="E24" s="46">
        <v>2200.5312656699998</v>
      </c>
      <c r="F24" s="46">
        <v>1740.3058947909999</v>
      </c>
      <c r="G24" s="46">
        <v>1527.2728793399999</v>
      </c>
      <c r="H24" s="46">
        <v>1735.4156137220011</v>
      </c>
      <c r="I24" s="47"/>
      <c r="J24" s="20">
        <v>8.2387613367990014</v>
      </c>
      <c r="K24" s="20">
        <v>6.6292744697480011</v>
      </c>
      <c r="L24" s="20">
        <v>5.9375812048060013</v>
      </c>
      <c r="M24" s="20">
        <v>6.5179638971870002</v>
      </c>
      <c r="N24" s="47"/>
      <c r="O24" s="14">
        <v>3.7439874021924116</v>
      </c>
      <c r="P24" s="14">
        <v>3.8092581824783949</v>
      </c>
      <c r="Q24" s="14">
        <v>3.8877015922471463</v>
      </c>
      <c r="R24" s="14">
        <v>3.7558518234186651</v>
      </c>
      <c r="S24" s="14"/>
    </row>
    <row r="25" spans="1:19" ht="15" x14ac:dyDescent="0.25">
      <c r="A25" t="s">
        <v>15</v>
      </c>
      <c r="E25" s="46">
        <v>560.20938514200009</v>
      </c>
      <c r="F25" s="46">
        <v>517.63177426700008</v>
      </c>
      <c r="G25" s="46">
        <v>483.35254318800099</v>
      </c>
      <c r="H25" s="46">
        <v>513.18610704899993</v>
      </c>
      <c r="I25" s="47"/>
      <c r="J25" s="20">
        <v>1.767029982275</v>
      </c>
      <c r="K25" s="20">
        <v>1.6545711495670001</v>
      </c>
      <c r="L25" s="20">
        <v>1.64081245931</v>
      </c>
      <c r="M25" s="20">
        <v>1.6642679208259998</v>
      </c>
      <c r="N25" s="47"/>
      <c r="O25" s="14">
        <v>3.1542313091150715</v>
      </c>
      <c r="P25" s="14">
        <v>3.1964250106361409</v>
      </c>
      <c r="Q25" s="14">
        <v>3.3946494798348517</v>
      </c>
      <c r="R25" s="14">
        <v>3.2430104750811042</v>
      </c>
      <c r="S25" s="14"/>
    </row>
    <row r="26" spans="1:19" ht="15" x14ac:dyDescent="0.25">
      <c r="A26" t="s">
        <v>16</v>
      </c>
      <c r="B26" s="10"/>
      <c r="C26" s="10"/>
      <c r="D26" s="10"/>
      <c r="E26" s="46">
        <f>E27-(SUM(E20:E25))</f>
        <v>4550.7440621920032</v>
      </c>
      <c r="F26" s="46">
        <f>F27-(SUM(F20:F25))</f>
        <v>3831.0401188049982</v>
      </c>
      <c r="G26" s="46">
        <f>G27-(SUM(G20:G25))</f>
        <v>3560.6124849869993</v>
      </c>
      <c r="H26" s="46">
        <f>H27-(SUM(H20:H25))</f>
        <v>3847.6061377099941</v>
      </c>
      <c r="I26" s="47"/>
      <c r="J26" s="20">
        <f>J27-(SUM(J20:J25))</f>
        <v>17.830626774808998</v>
      </c>
      <c r="K26" s="20">
        <f>K27-(SUM(K20:K25))</f>
        <v>15.06304348958701</v>
      </c>
      <c r="L26" s="20">
        <f>L27-(SUM(L20:L25))</f>
        <v>14.641279658602002</v>
      </c>
      <c r="M26" s="20">
        <f>M27-(SUM(M20:M25))</f>
        <v>15.302982860487006</v>
      </c>
      <c r="N26" s="47"/>
      <c r="O26" s="14">
        <f>(J26/E26)*1000</f>
        <v>3.9181783310881997</v>
      </c>
      <c r="P26" s="14">
        <f>(K26/F26)*1000</f>
        <v>3.931841751186246</v>
      </c>
      <c r="Q26" s="14">
        <f>(L26/G26)*1000</f>
        <v>4.1120115486691216</v>
      </c>
      <c r="R26" s="14">
        <f>(M26/H26)*1000</f>
        <v>3.9772737418479607</v>
      </c>
      <c r="S26" s="14"/>
    </row>
    <row r="27" spans="1:19" ht="15" x14ac:dyDescent="0.25">
      <c r="A27" s="10" t="s">
        <v>17</v>
      </c>
      <c r="E27" s="48">
        <v>37317.338508579</v>
      </c>
      <c r="F27" s="48">
        <v>33708.191640866004</v>
      </c>
      <c r="G27" s="48">
        <v>31961.989092100001</v>
      </c>
      <c r="H27" s="48">
        <v>32649.993490814999</v>
      </c>
      <c r="I27" s="47"/>
      <c r="J27" s="35">
        <v>72.741261098378999</v>
      </c>
      <c r="K27" s="35">
        <v>64.441654331197</v>
      </c>
      <c r="L27" s="35">
        <v>65.279906206671001</v>
      </c>
      <c r="M27" s="35">
        <v>67.743778319918007</v>
      </c>
      <c r="N27" s="47"/>
      <c r="O27" s="19">
        <v>1.949261764250853</v>
      </c>
      <c r="P27" s="19">
        <v>1.9117505625271038</v>
      </c>
      <c r="Q27" s="19">
        <v>2.0424231426449655</v>
      </c>
      <c r="R27" s="19">
        <v>2.074848141668864</v>
      </c>
      <c r="S27" s="19"/>
    </row>
    <row r="28" spans="1:19" x14ac:dyDescent="0.2">
      <c r="H28" s="21"/>
      <c r="I28" s="21"/>
      <c r="O28" s="31"/>
    </row>
    <row r="39" spans="12:16" x14ac:dyDescent="0.2">
      <c r="L39" s="34"/>
      <c r="M39" s="34"/>
      <c r="N39" s="34"/>
      <c r="O39" s="34"/>
      <c r="P39" s="34"/>
    </row>
    <row r="72" spans="1:21" ht="3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" x14ac:dyDescent="0.25">
      <c r="A73" s="12"/>
      <c r="B73" s="13"/>
      <c r="C73" s="13"/>
      <c r="D73" s="13"/>
      <c r="E73" s="13" t="s">
        <v>28</v>
      </c>
      <c r="F73" s="13"/>
      <c r="G73" s="13"/>
      <c r="H73" s="13"/>
      <c r="I73" s="13"/>
      <c r="J73" s="13"/>
      <c r="K73" s="13" t="s">
        <v>25</v>
      </c>
      <c r="L73" s="13"/>
      <c r="M73" s="13"/>
      <c r="N73" s="13"/>
      <c r="O73" s="13"/>
      <c r="P73" s="13"/>
      <c r="Q73" s="13" t="s">
        <v>26</v>
      </c>
      <c r="R73" s="13"/>
      <c r="S73" s="13"/>
      <c r="T73" s="13"/>
      <c r="U73" s="13"/>
    </row>
    <row r="74" spans="1:21" ht="15" x14ac:dyDescent="0.25">
      <c r="A74" s="15"/>
      <c r="B74" s="16"/>
      <c r="C74" s="16"/>
      <c r="D74" s="16"/>
      <c r="E74" s="49" t="s">
        <v>0</v>
      </c>
      <c r="F74" s="49" t="s">
        <v>0</v>
      </c>
      <c r="G74" s="49" t="s">
        <v>0</v>
      </c>
      <c r="H74" s="49" t="s">
        <v>0</v>
      </c>
      <c r="I74" s="49" t="s">
        <v>0</v>
      </c>
      <c r="J74" s="49"/>
      <c r="K74" s="49" t="s">
        <v>0</v>
      </c>
      <c r="L74" s="49" t="s">
        <v>0</v>
      </c>
      <c r="M74" s="49" t="s">
        <v>0</v>
      </c>
      <c r="N74" s="49" t="s">
        <v>0</v>
      </c>
      <c r="O74" s="49" t="s">
        <v>0</v>
      </c>
      <c r="P74" s="49"/>
      <c r="Q74" s="49" t="s">
        <v>0</v>
      </c>
      <c r="R74" s="49" t="s">
        <v>0</v>
      </c>
      <c r="S74" s="49" t="s">
        <v>0</v>
      </c>
      <c r="T74" s="49" t="s">
        <v>0</v>
      </c>
      <c r="U74" s="49" t="s">
        <v>0</v>
      </c>
    </row>
    <row r="75" spans="1:21" ht="15" x14ac:dyDescent="0.25">
      <c r="A75" s="15"/>
      <c r="B75" s="16"/>
      <c r="C75" s="16"/>
      <c r="D75" s="16"/>
      <c r="E75" s="49" t="s">
        <v>33</v>
      </c>
      <c r="F75" s="49" t="s">
        <v>34</v>
      </c>
      <c r="G75" s="49" t="s">
        <v>35</v>
      </c>
      <c r="H75" s="49" t="s">
        <v>36</v>
      </c>
      <c r="I75" s="49" t="s">
        <v>2</v>
      </c>
      <c r="J75" s="49"/>
      <c r="K75" s="49" t="s">
        <v>33</v>
      </c>
      <c r="L75" s="49" t="s">
        <v>34</v>
      </c>
      <c r="M75" s="49" t="s">
        <v>35</v>
      </c>
      <c r="N75" s="49" t="s">
        <v>36</v>
      </c>
      <c r="O75" s="49" t="s">
        <v>2</v>
      </c>
      <c r="P75" s="49"/>
      <c r="Q75" s="49" t="s">
        <v>33</v>
      </c>
      <c r="R75" s="49" t="s">
        <v>34</v>
      </c>
      <c r="S75" s="49" t="s">
        <v>35</v>
      </c>
      <c r="T75" s="49" t="s">
        <v>36</v>
      </c>
      <c r="U75" s="49" t="s">
        <v>2</v>
      </c>
    </row>
    <row r="76" spans="1:21" ht="15" x14ac:dyDescent="0.25">
      <c r="A76" s="3" t="s">
        <v>11</v>
      </c>
      <c r="B76" s="3"/>
      <c r="C76" s="3"/>
      <c r="D76" s="3"/>
      <c r="E76" s="17">
        <f>(H20/G20)-1</f>
        <v>8.6330065240651788E-3</v>
      </c>
      <c r="F76" s="17">
        <f t="shared" ref="F76:F83" si="0">(H20/E20)-1</f>
        <v>-6.9209825775600864E-2</v>
      </c>
      <c r="G76" s="17">
        <f t="shared" ref="G76:G83" si="1">(G20/E20)-1</f>
        <v>-7.7176566497587418E-2</v>
      </c>
      <c r="H76" s="17">
        <f t="shared" ref="H76:H83" si="2">(G20/F20)-1</f>
        <v>-3.2484054783341931E-2</v>
      </c>
      <c r="I76" s="17">
        <f t="shared" ref="I76:I82" si="3">(F20/E20)-1</f>
        <v>-4.6193049256916807E-2</v>
      </c>
      <c r="J76" s="17"/>
      <c r="K76" s="17">
        <f t="shared" ref="K76:K83" si="4">(M20/L20-1)</f>
        <v>3.4163198838261577E-2</v>
      </c>
      <c r="L76" s="17">
        <f t="shared" ref="L76:L83" si="5">(M20/J20)-1</f>
        <v>5.4096578064189771E-2</v>
      </c>
      <c r="M76" s="17">
        <f t="shared" ref="M76:M83" si="6">L20/J20-1</f>
        <v>1.9274887414598041E-2</v>
      </c>
      <c r="N76" s="17">
        <f>(L20/K20-1)</f>
        <v>5.9859882814149667E-2</v>
      </c>
      <c r="O76" s="17">
        <f t="shared" ref="O76:O83" si="7">(K20/J20-1)</f>
        <v>-3.8292793281117343E-2</v>
      </c>
      <c r="P76" s="17"/>
      <c r="Q76" s="17">
        <f t="shared" ref="Q76:Q83" si="8">(R20/Q20)-1</f>
        <v>2.5311676446300613E-2</v>
      </c>
      <c r="R76" s="17">
        <f t="shared" ref="R76:R83" si="9">(R20/O20)-1</f>
        <v>0.13247497368839167</v>
      </c>
      <c r="S76" s="17">
        <f t="shared" ref="S76:S83" si="10">Q20/O20-1</f>
        <v>0.10451777708561338</v>
      </c>
      <c r="T76" s="17">
        <f t="shared" ref="T76:T83" si="11">Q20/P20-1</f>
        <v>9.5444357329751872E-2</v>
      </c>
      <c r="U76" s="17">
        <f t="shared" ref="U76:U82" si="12">P20/O20-1</f>
        <v>8.2828668522962889E-3</v>
      </c>
    </row>
    <row r="77" spans="1:21" ht="15" x14ac:dyDescent="0.25">
      <c r="A77" s="3" t="s">
        <v>12</v>
      </c>
      <c r="E77" s="17">
        <f t="shared" ref="E77:E82" si="13">(H21/G21)-1</f>
        <v>6.0895275160453011E-2</v>
      </c>
      <c r="F77" s="17">
        <f t="shared" si="0"/>
        <v>-0.12265650769251746</v>
      </c>
      <c r="G77" s="17">
        <f t="shared" si="1"/>
        <v>-0.17301593017766026</v>
      </c>
      <c r="H77" s="17">
        <f t="shared" si="2"/>
        <v>-1.7051631802657563E-2</v>
      </c>
      <c r="I77" s="17">
        <f t="shared" si="3"/>
        <v>-0.158669878725197</v>
      </c>
      <c r="J77" s="17"/>
      <c r="K77" s="17">
        <f t="shared" si="4"/>
        <v>7.5479267253458548E-2</v>
      </c>
      <c r="L77" s="17">
        <f t="shared" si="5"/>
        <v>-8.7349406288910192E-2</v>
      </c>
      <c r="M77" s="17">
        <f t="shared" si="6"/>
        <v>-0.15140103440412955</v>
      </c>
      <c r="N77" s="17">
        <f t="shared" ref="N77:N83" si="14">(L21/K21-1)</f>
        <v>1.3919453474463106E-2</v>
      </c>
      <c r="O77" s="17">
        <f t="shared" si="7"/>
        <v>-0.16305090834590286</v>
      </c>
      <c r="P77" s="17"/>
      <c r="Q77" s="17">
        <f t="shared" si="8"/>
        <v>1.3746872508975994E-2</v>
      </c>
      <c r="R77" s="17">
        <f t="shared" si="9"/>
        <v>4.0243190623944436E-2</v>
      </c>
      <c r="S77" s="17">
        <f t="shared" si="10"/>
        <v>2.6137015889766912E-2</v>
      </c>
      <c r="T77" s="17">
        <f t="shared" si="11"/>
        <v>3.1508354130461047E-2</v>
      </c>
      <c r="U77" s="17">
        <f t="shared" si="12"/>
        <v>-5.2072658638058211E-3</v>
      </c>
    </row>
    <row r="78" spans="1:21" ht="15" x14ac:dyDescent="0.25">
      <c r="A78" s="3" t="s">
        <v>13</v>
      </c>
      <c r="E78" s="17">
        <f t="shared" si="13"/>
        <v>9.7012812407391014E-3</v>
      </c>
      <c r="F78" s="17">
        <f t="shared" si="0"/>
        <v>-0.33467425822664798</v>
      </c>
      <c r="G78" s="17">
        <f t="shared" si="1"/>
        <v>-0.34106675495569561</v>
      </c>
      <c r="H78" s="17">
        <f t="shared" si="2"/>
        <v>-0.11883782244330321</v>
      </c>
      <c r="I78" s="17">
        <f t="shared" si="3"/>
        <v>-0.25219980858528557</v>
      </c>
      <c r="J78" s="17"/>
      <c r="K78" s="17">
        <f t="shared" si="4"/>
        <v>5.9252647133418712E-3</v>
      </c>
      <c r="L78" s="17">
        <f>(M22/J22)-1</f>
        <v>-0.2603639514930951</v>
      </c>
      <c r="M78" s="17">
        <f t="shared" si="6"/>
        <v>-0.2647206761252997</v>
      </c>
      <c r="N78" s="17">
        <f t="shared" si="14"/>
        <v>-1.3968103484562233E-2</v>
      </c>
      <c r="O78" s="17">
        <f t="shared" si="7"/>
        <v>-0.25430472738952781</v>
      </c>
      <c r="P78" s="17"/>
      <c r="Q78" s="17">
        <f t="shared" si="8"/>
        <v>-3.7397362938446088E-3</v>
      </c>
      <c r="R78" s="17">
        <f t="shared" si="9"/>
        <v>0.1116901121779641</v>
      </c>
      <c r="S78" s="17">
        <f t="shared" si="10"/>
        <v>0.11586314608433934</v>
      </c>
      <c r="T78" s="17">
        <f t="shared" si="11"/>
        <v>0.1190129599633134</v>
      </c>
      <c r="U78" s="17">
        <f t="shared" si="12"/>
        <v>-2.8148144763912031E-3</v>
      </c>
    </row>
    <row r="79" spans="1:21" ht="15" x14ac:dyDescent="0.25">
      <c r="A79" s="3" t="s">
        <v>30</v>
      </c>
      <c r="E79" s="17">
        <f t="shared" si="13"/>
        <v>-4.2826814265590651E-2</v>
      </c>
      <c r="F79" s="17">
        <f>(H23/E23)-1</f>
        <v>-0.33345892789572174</v>
      </c>
      <c r="G79" s="17">
        <f t="shared" si="1"/>
        <v>-0.30363587066758257</v>
      </c>
      <c r="H79" s="17">
        <f t="shared" si="2"/>
        <v>-0.12534973766304958</v>
      </c>
      <c r="I79" s="17">
        <f t="shared" si="3"/>
        <v>-0.2038370542851905</v>
      </c>
      <c r="J79" s="17"/>
      <c r="K79" s="17">
        <f t="shared" si="4"/>
        <v>-2.0831000794071519E-2</v>
      </c>
      <c r="L79" s="17">
        <f t="shared" si="5"/>
        <v>-0.18350114049128163</v>
      </c>
      <c r="M79" s="17">
        <f t="shared" si="6"/>
        <v>-0.16613081074781766</v>
      </c>
      <c r="N79" s="17">
        <f t="shared" si="14"/>
        <v>2.3947308445311455E-2</v>
      </c>
      <c r="O79" s="17">
        <f t="shared" si="7"/>
        <v>-0.18563271530224557</v>
      </c>
      <c r="P79" s="17"/>
      <c r="Q79" s="17">
        <f t="shared" si="8"/>
        <v>2.2979972484960642E-2</v>
      </c>
      <c r="R79" s="17">
        <f t="shared" si="9"/>
        <v>0.22497906532754475</v>
      </c>
      <c r="S79" s="17">
        <f t="shared" si="10"/>
        <v>0.19746143451068776</v>
      </c>
      <c r="T79" s="17">
        <f t="shared" si="11"/>
        <v>0.17069342174489166</v>
      </c>
      <c r="U79" s="17">
        <f t="shared" si="12"/>
        <v>2.2865091977623653E-2</v>
      </c>
    </row>
    <row r="80" spans="1:21" ht="15" x14ac:dyDescent="0.25">
      <c r="A80" s="3" t="s">
        <v>14</v>
      </c>
      <c r="E80" s="17">
        <f t="shared" si="13"/>
        <v>0.13628391965681241</v>
      </c>
      <c r="F80" s="17">
        <f t="shared" si="0"/>
        <v>-0.21136516404204964</v>
      </c>
      <c r="G80" s="17">
        <f t="shared" si="1"/>
        <v>-0.3059526564486289</v>
      </c>
      <c r="H80" s="17">
        <f t="shared" si="2"/>
        <v>-0.1224112474069301</v>
      </c>
      <c r="I80" s="17">
        <f t="shared" si="3"/>
        <v>-0.20914284566589614</v>
      </c>
      <c r="J80" s="17"/>
      <c r="K80" s="17">
        <f t="shared" si="4"/>
        <v>9.7747327128970385E-2</v>
      </c>
      <c r="L80" s="17">
        <f t="shared" si="5"/>
        <v>-0.20886603814167304</v>
      </c>
      <c r="M80" s="17">
        <f t="shared" si="6"/>
        <v>-0.27931142048193802</v>
      </c>
      <c r="N80" s="17">
        <f t="shared" si="14"/>
        <v>-0.10433921058759443</v>
      </c>
      <c r="O80" s="17">
        <f t="shared" si="7"/>
        <v>-0.19535544255446691</v>
      </c>
      <c r="P80" s="17"/>
      <c r="Q80" s="17">
        <f t="shared" si="8"/>
        <v>-3.3914580556135276E-2</v>
      </c>
      <c r="R80" s="17">
        <f t="shared" si="9"/>
        <v>3.1689265886167828E-3</v>
      </c>
      <c r="S80" s="17">
        <f t="shared" si="10"/>
        <v>3.8385329494051712E-2</v>
      </c>
      <c r="T80" s="17">
        <f t="shared" si="11"/>
        <v>2.0592830942667728E-2</v>
      </c>
      <c r="U80" s="17">
        <f t="shared" si="12"/>
        <v>1.7433493565646607E-2</v>
      </c>
    </row>
    <row r="81" spans="1:21" ht="15" x14ac:dyDescent="0.25">
      <c r="A81" s="3" t="s">
        <v>24</v>
      </c>
      <c r="E81" s="17">
        <f t="shared" si="13"/>
        <v>6.1722161766706751E-2</v>
      </c>
      <c r="F81" s="17">
        <f t="shared" si="0"/>
        <v>-8.3938754580273334E-2</v>
      </c>
      <c r="G81" s="17">
        <f t="shared" si="1"/>
        <v>-0.13719306386578589</v>
      </c>
      <c r="H81" s="17">
        <f>(G25/F25)-1</f>
        <v>-6.6223197228455821E-2</v>
      </c>
      <c r="I81" s="17">
        <f t="shared" si="3"/>
        <v>-7.6003030303049224E-2</v>
      </c>
      <c r="J81" s="17"/>
      <c r="K81" s="17">
        <f>(M25/L25-1)</f>
        <v>1.4295028894321993E-2</v>
      </c>
      <c r="L81" s="17">
        <f t="shared" si="5"/>
        <v>-5.8155244947625029E-2</v>
      </c>
      <c r="M81" s="17">
        <f t="shared" si="6"/>
        <v>-7.1429191485759991E-2</v>
      </c>
      <c r="N81" s="17">
        <f t="shared" si="14"/>
        <v>-8.3155627732303117E-3</v>
      </c>
      <c r="O81" s="17">
        <f t="shared" si="7"/>
        <v>-6.3642854867245857E-2</v>
      </c>
      <c r="P81" s="17"/>
      <c r="Q81" s="17">
        <f t="shared" si="8"/>
        <v>-4.4670003679179504E-2</v>
      </c>
      <c r="R81" s="17">
        <f t="shared" si="9"/>
        <v>2.814605438398865E-2</v>
      </c>
      <c r="S81" s="17">
        <f t="shared" si="10"/>
        <v>7.6220843419130935E-2</v>
      </c>
      <c r="T81" s="17">
        <f t="shared" si="11"/>
        <v>6.201442816243663E-2</v>
      </c>
      <c r="U81" s="17">
        <f t="shared" si="12"/>
        <v>1.3376857112266327E-2</v>
      </c>
    </row>
    <row r="82" spans="1:21" ht="15" x14ac:dyDescent="0.25">
      <c r="A82" s="3" t="s">
        <v>16</v>
      </c>
      <c r="E82" s="17">
        <f t="shared" si="13"/>
        <v>8.0602327249336359E-2</v>
      </c>
      <c r="F82" s="17">
        <f t="shared" si="0"/>
        <v>-0.15451054044628509</v>
      </c>
      <c r="G82" s="17">
        <f t="shared" si="1"/>
        <v>-0.2175757554530714</v>
      </c>
      <c r="H82" s="17">
        <f t="shared" si="2"/>
        <v>-7.0588567446887573E-2</v>
      </c>
      <c r="I82" s="17">
        <f t="shared" si="3"/>
        <v>-0.15815082842526151</v>
      </c>
      <c r="J82" s="17"/>
      <c r="K82" s="17">
        <f t="shared" si="4"/>
        <v>4.5194355774513362E-2</v>
      </c>
      <c r="L82" s="17">
        <f t="shared" si="5"/>
        <v>-0.14175855656925263</v>
      </c>
      <c r="M82" s="17">
        <f>L26/J26-1</f>
        <v>-0.17886904125618774</v>
      </c>
      <c r="N82" s="17">
        <f t="shared" si="14"/>
        <v>-2.7999907938695778E-2</v>
      </c>
      <c r="O82" s="17">
        <f t="shared" si="7"/>
        <v>-0.15521514303311046</v>
      </c>
      <c r="P82" s="17"/>
      <c r="Q82" s="17">
        <f t="shared" si="8"/>
        <v>-3.2766884340285851E-2</v>
      </c>
      <c r="R82" s="17">
        <f>(R26/O26)-1</f>
        <v>1.508236883729297E-2</v>
      </c>
      <c r="S82" s="17">
        <f t="shared" si="10"/>
        <v>4.9470238769629526E-2</v>
      </c>
      <c r="T82" s="17">
        <f t="shared" si="11"/>
        <v>4.5823257619286961E-2</v>
      </c>
      <c r="U82" s="17">
        <f t="shared" si="12"/>
        <v>3.4871868872419221E-3</v>
      </c>
    </row>
    <row r="83" spans="1:21" ht="15" x14ac:dyDescent="0.25">
      <c r="A83" s="22" t="s">
        <v>17</v>
      </c>
      <c r="B83" s="10"/>
      <c r="C83" s="10"/>
      <c r="D83" s="10"/>
      <c r="E83" s="23">
        <f>(H27/G27)-1</f>
        <v>2.1525706573908066E-2</v>
      </c>
      <c r="F83" s="23">
        <f t="shared" si="0"/>
        <v>-0.12507175496159806</v>
      </c>
      <c r="G83" s="23">
        <f t="shared" si="1"/>
        <v>-0.14350834305205984</v>
      </c>
      <c r="H83" s="23">
        <f t="shared" si="2"/>
        <v>-5.1803507211849342E-2</v>
      </c>
      <c r="I83" s="23">
        <f>(F27/E27)-1</f>
        <v>-9.6715012698005753E-2</v>
      </c>
      <c r="J83" s="23"/>
      <c r="K83" s="23">
        <f t="shared" si="4"/>
        <v>3.7743193218547022E-2</v>
      </c>
      <c r="L83" s="23">
        <f t="shared" si="5"/>
        <v>-6.8702174020631057E-2</v>
      </c>
      <c r="M83" s="23">
        <f t="shared" si="6"/>
        <v>-0.10257390068639149</v>
      </c>
      <c r="N83" s="23">
        <f t="shared" si="14"/>
        <v>1.3007919864468587E-2</v>
      </c>
      <c r="O83" s="23">
        <f t="shared" si="7"/>
        <v>-0.1140976474955141</v>
      </c>
      <c r="P83" s="23"/>
      <c r="Q83" s="23">
        <f t="shared" si="8"/>
        <v>1.5875749910426284E-2</v>
      </c>
      <c r="R83" s="23">
        <f t="shared" si="9"/>
        <v>6.4427661651834001E-2</v>
      </c>
      <c r="S83" s="23">
        <f t="shared" si="10"/>
        <v>4.7793159493854098E-2</v>
      </c>
      <c r="T83" s="23">
        <f t="shared" si="11"/>
        <v>6.8352316813302449E-2</v>
      </c>
      <c r="U83" s="23">
        <f>P27/O27-1</f>
        <v>-1.9243799068805689E-2</v>
      </c>
    </row>
  </sheetData>
  <phoneticPr fontId="8" type="noConversion"/>
  <pageMargins left="0.7" right="0.7" top="0.78740157499999996" bottom="0.78740157499999996" header="0.3" footer="0.3"/>
  <pageSetup paperSize="8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DE9B-302B-4D43-89F2-610EC8FC60EF}">
  <sheetPr>
    <tabColor rgb="FFE4CA5E"/>
    <pageSetUpPr fitToPage="1"/>
  </sheetPr>
  <dimension ref="A1:AA88"/>
  <sheetViews>
    <sheetView showGridLines="0" topLeftCell="D10" zoomScaleNormal="100" workbookViewId="0">
      <selection activeCell="O43" sqref="O43"/>
    </sheetView>
  </sheetViews>
  <sheetFormatPr baseColWidth="10" defaultColWidth="10.625" defaultRowHeight="15" x14ac:dyDescent="0.25"/>
  <cols>
    <col min="1" max="1" width="25.375" style="25" customWidth="1"/>
    <col min="2" max="3" width="10.625" style="51"/>
    <col min="4" max="4" width="29" style="51" customWidth="1"/>
    <col min="5" max="5" width="33.25" style="51" customWidth="1"/>
    <col min="6" max="6" width="37.25" style="51" customWidth="1"/>
    <col min="7" max="7" width="11.375" style="25" bestFit="1" customWidth="1"/>
    <col min="8" max="8" width="11.375" style="25" customWidth="1"/>
    <col min="9" max="15" width="11.375" style="25" bestFit="1" customWidth="1"/>
    <col min="16" max="16384" width="10.625" style="25"/>
  </cols>
  <sheetData>
    <row r="1" spans="1:6" x14ac:dyDescent="0.25">
      <c r="B1" s="25"/>
      <c r="C1" s="25"/>
      <c r="D1" s="25"/>
      <c r="E1" s="25"/>
      <c r="F1" s="25"/>
    </row>
    <row r="2" spans="1:6" x14ac:dyDescent="0.25">
      <c r="B2" s="25"/>
      <c r="C2" s="25"/>
      <c r="D2" s="25"/>
      <c r="E2" s="25"/>
      <c r="F2" s="25"/>
    </row>
    <row r="3" spans="1:6" x14ac:dyDescent="0.25">
      <c r="B3" s="25"/>
      <c r="C3" s="25"/>
      <c r="D3" s="25"/>
      <c r="E3" s="25"/>
      <c r="F3" s="25"/>
    </row>
    <row r="4" spans="1:6" x14ac:dyDescent="0.25">
      <c r="B4" s="25"/>
      <c r="C4" s="25"/>
      <c r="D4" s="25"/>
      <c r="E4" s="25"/>
      <c r="F4" s="25"/>
    </row>
    <row r="5" spans="1:6" x14ac:dyDescent="0.25">
      <c r="B5" s="25"/>
      <c r="C5" s="25"/>
      <c r="D5" s="25"/>
      <c r="E5" s="25"/>
      <c r="F5" s="25"/>
    </row>
    <row r="6" spans="1:6" x14ac:dyDescent="0.25">
      <c r="B6" s="25"/>
      <c r="C6" s="25"/>
      <c r="D6" s="25"/>
      <c r="E6" s="25"/>
      <c r="F6" s="25"/>
    </row>
    <row r="7" spans="1:6" x14ac:dyDescent="0.25">
      <c r="B7" s="25"/>
      <c r="C7" s="25"/>
      <c r="D7" s="25"/>
      <c r="E7" s="25"/>
      <c r="F7" s="25"/>
    </row>
    <row r="8" spans="1:6" x14ac:dyDescent="0.25">
      <c r="B8" s="25"/>
      <c r="C8" s="25"/>
      <c r="D8" s="25"/>
      <c r="E8" s="25"/>
      <c r="F8" s="25"/>
    </row>
    <row r="9" spans="1:6" x14ac:dyDescent="0.25">
      <c r="B9" s="25"/>
      <c r="C9" s="25"/>
      <c r="D9" s="25"/>
      <c r="E9" s="25"/>
      <c r="F9" s="25"/>
    </row>
    <row r="10" spans="1:6" x14ac:dyDescent="0.25">
      <c r="B10" s="25"/>
      <c r="C10" s="25"/>
      <c r="D10" s="25"/>
      <c r="E10" s="25"/>
      <c r="F10" s="25"/>
    </row>
    <row r="11" spans="1:6" x14ac:dyDescent="0.25">
      <c r="B11" s="25"/>
      <c r="C11" s="25"/>
      <c r="D11" s="25"/>
      <c r="E11" s="25"/>
      <c r="F11" s="25"/>
    </row>
    <row r="12" spans="1:6" x14ac:dyDescent="0.25">
      <c r="B12" s="25"/>
      <c r="C12" s="25"/>
      <c r="D12" s="25"/>
      <c r="E12" s="25"/>
      <c r="F12" s="25"/>
    </row>
    <row r="13" spans="1:6" x14ac:dyDescent="0.25">
      <c r="A13" s="5" t="s">
        <v>29</v>
      </c>
      <c r="B13" s="6"/>
      <c r="C13" s="7"/>
      <c r="D13" s="7"/>
      <c r="E13" s="7"/>
      <c r="F13" s="7"/>
    </row>
    <row r="14" spans="1:6" ht="3" customHeight="1" x14ac:dyDescent="0.25">
      <c r="A14" s="26"/>
      <c r="B14" s="27"/>
      <c r="C14" s="27"/>
      <c r="D14" s="27"/>
      <c r="E14" s="27"/>
      <c r="F14" s="27"/>
    </row>
    <row r="15" spans="1:6" x14ac:dyDescent="0.25">
      <c r="A15" s="8" t="s">
        <v>1</v>
      </c>
      <c r="B15" s="9"/>
      <c r="C15" s="8"/>
      <c r="D15" s="8"/>
      <c r="E15" s="8"/>
      <c r="F15" s="8" t="s">
        <v>8</v>
      </c>
    </row>
    <row r="16" spans="1:6" x14ac:dyDescent="0.25">
      <c r="A16" s="8"/>
      <c r="B16" s="9" t="s">
        <v>3</v>
      </c>
      <c r="C16" s="8" t="s">
        <v>4</v>
      </c>
      <c r="D16" s="8" t="s">
        <v>6</v>
      </c>
      <c r="E16" s="8" t="s">
        <v>7</v>
      </c>
      <c r="F16" s="8" t="s">
        <v>9</v>
      </c>
    </row>
    <row r="17" spans="1:27" x14ac:dyDescent="0.25">
      <c r="A17" s="28" t="s">
        <v>5</v>
      </c>
      <c r="B17" s="51">
        <v>2021</v>
      </c>
      <c r="C17" s="51">
        <v>1</v>
      </c>
      <c r="D17" s="52">
        <v>1.9459642120237126</v>
      </c>
      <c r="E17" s="52"/>
      <c r="F17" s="53">
        <f>AVERAGE($D$17:$D$28)</f>
        <v>1.9533328717273484</v>
      </c>
      <c r="G17" s="29"/>
      <c r="H17" s="29"/>
      <c r="I17" s="29"/>
      <c r="J17" s="29"/>
      <c r="K17" s="29"/>
      <c r="L17" s="29"/>
      <c r="M17" s="29"/>
      <c r="N17" s="29"/>
      <c r="O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x14ac:dyDescent="0.25">
      <c r="C18" s="51">
        <v>2</v>
      </c>
      <c r="D18" s="52">
        <v>2.0119929334041342</v>
      </c>
      <c r="E18" s="52"/>
      <c r="F18" s="53">
        <f t="shared" ref="F18:F28" si="0">AVERAGE($D$17:$D$28)</f>
        <v>1.9533328717273484</v>
      </c>
      <c r="G18" s="29"/>
      <c r="H18" s="29"/>
      <c r="I18" s="29"/>
      <c r="J18" s="29"/>
      <c r="K18" s="29"/>
      <c r="L18" s="29"/>
      <c r="M18" s="29"/>
      <c r="N18" s="29"/>
      <c r="O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x14ac:dyDescent="0.25">
      <c r="C19" s="51">
        <v>3</v>
      </c>
      <c r="D19" s="52">
        <v>1.9308323011557711</v>
      </c>
      <c r="E19" s="52"/>
      <c r="F19" s="53">
        <f t="shared" si="0"/>
        <v>1.9533328717273484</v>
      </c>
      <c r="G19" s="29"/>
      <c r="H19" s="29"/>
      <c r="I19" s="29"/>
      <c r="J19" s="29"/>
      <c r="K19" s="29"/>
      <c r="L19" s="29"/>
      <c r="M19" s="29"/>
      <c r="N19" s="29"/>
      <c r="O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x14ac:dyDescent="0.25">
      <c r="C20" s="51">
        <v>4</v>
      </c>
      <c r="D20" s="52">
        <v>1.9779214936737448</v>
      </c>
      <c r="E20" s="52"/>
      <c r="F20" s="53">
        <f t="shared" si="0"/>
        <v>1.9533328717273484</v>
      </c>
      <c r="G20" s="29"/>
      <c r="H20" s="29"/>
      <c r="I20" s="29"/>
      <c r="J20" s="29"/>
      <c r="K20" s="29"/>
      <c r="L20" s="29"/>
      <c r="M20" s="29"/>
      <c r="N20" s="29"/>
      <c r="O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x14ac:dyDescent="0.25">
      <c r="C21" s="51">
        <v>5</v>
      </c>
      <c r="D21" s="52">
        <v>2.0193523959297255</v>
      </c>
      <c r="F21" s="53">
        <f t="shared" si="0"/>
        <v>1.9533328717273484</v>
      </c>
      <c r="S21" s="29"/>
      <c r="T21" s="29"/>
      <c r="U21" s="29"/>
      <c r="V21" s="29"/>
      <c r="W21" s="29"/>
      <c r="X21" s="29"/>
      <c r="Y21" s="29"/>
      <c r="Z21" s="29"/>
      <c r="AA21" s="29"/>
    </row>
    <row r="22" spans="1:27" x14ac:dyDescent="0.25">
      <c r="C22" s="51">
        <v>6</v>
      </c>
      <c r="D22" s="52">
        <v>1.9717516316818344</v>
      </c>
      <c r="E22" s="54"/>
      <c r="F22" s="53">
        <f t="shared" si="0"/>
        <v>1.9533328717273484</v>
      </c>
      <c r="G22" s="30"/>
      <c r="H22" s="30"/>
      <c r="I22" s="30"/>
      <c r="J22" s="30"/>
      <c r="K22" s="30"/>
      <c r="L22" s="30"/>
      <c r="M22" s="30"/>
      <c r="N22" s="30"/>
      <c r="O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x14ac:dyDescent="0.25">
      <c r="C23" s="51">
        <v>7</v>
      </c>
      <c r="D23" s="52">
        <v>2.0427322961733334</v>
      </c>
      <c r="E23" s="54"/>
      <c r="F23" s="53">
        <f t="shared" si="0"/>
        <v>1.9533328717273484</v>
      </c>
      <c r="G23" s="30"/>
      <c r="H23" s="30"/>
      <c r="I23" s="30"/>
      <c r="J23" s="30"/>
      <c r="K23" s="30"/>
      <c r="L23" s="30"/>
      <c r="M23" s="30"/>
      <c r="N23" s="30"/>
      <c r="O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x14ac:dyDescent="0.25">
      <c r="C24" s="51">
        <v>8</v>
      </c>
      <c r="D24" s="52">
        <v>1.894217566753255</v>
      </c>
      <c r="E24" s="54"/>
      <c r="F24" s="53">
        <f t="shared" si="0"/>
        <v>1.9533328717273484</v>
      </c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x14ac:dyDescent="0.25">
      <c r="C25" s="51">
        <v>9</v>
      </c>
      <c r="D25" s="52">
        <v>1.9957089348783583</v>
      </c>
      <c r="F25" s="53">
        <f t="shared" si="0"/>
        <v>1.9533328717273484</v>
      </c>
    </row>
    <row r="26" spans="1:27" x14ac:dyDescent="0.25">
      <c r="C26" s="51">
        <v>10</v>
      </c>
      <c r="D26" s="52">
        <v>1.7580633441888733</v>
      </c>
      <c r="F26" s="53">
        <f t="shared" si="0"/>
        <v>1.9533328717273484</v>
      </c>
    </row>
    <row r="27" spans="1:27" x14ac:dyDescent="0.25">
      <c r="C27" s="51">
        <v>11</v>
      </c>
      <c r="D27" s="52">
        <v>1.9707122081293293</v>
      </c>
      <c r="F27" s="53">
        <f t="shared" si="0"/>
        <v>1.9533328717273484</v>
      </c>
    </row>
    <row r="28" spans="1:27" x14ac:dyDescent="0.25">
      <c r="C28" s="51">
        <v>12</v>
      </c>
      <c r="D28" s="52">
        <v>1.9207451427361071</v>
      </c>
      <c r="F28" s="53">
        <f t="shared" si="0"/>
        <v>1.9533328717273484</v>
      </c>
    </row>
    <row r="29" spans="1:27" x14ac:dyDescent="0.25">
      <c r="B29" s="51">
        <v>2022</v>
      </c>
      <c r="C29" s="51">
        <v>1</v>
      </c>
      <c r="D29" s="52">
        <v>1.9732158694745316</v>
      </c>
      <c r="E29" s="52">
        <f>D17</f>
        <v>1.9459642120237126</v>
      </c>
      <c r="F29" s="53">
        <f>AVERAGE($D$29:$D$40)</f>
        <v>1.9218399593743325</v>
      </c>
    </row>
    <row r="30" spans="1:27" x14ac:dyDescent="0.25">
      <c r="C30" s="51">
        <v>2</v>
      </c>
      <c r="D30" s="52">
        <v>2.0316666033249144</v>
      </c>
      <c r="E30" s="52">
        <f t="shared" ref="E30:E73" si="1">D18</f>
        <v>2.0119929334041342</v>
      </c>
      <c r="F30" s="53">
        <f t="shared" ref="F30:F40" si="2">AVERAGE($D$29:$D$40)</f>
        <v>1.9218399593743325</v>
      </c>
    </row>
    <row r="31" spans="1:27" x14ac:dyDescent="0.25">
      <c r="C31" s="51">
        <v>3</v>
      </c>
      <c r="D31" s="52">
        <v>1.8267118218037464</v>
      </c>
      <c r="E31" s="52">
        <f t="shared" si="1"/>
        <v>1.9308323011557711</v>
      </c>
      <c r="F31" s="53">
        <f t="shared" si="2"/>
        <v>1.9218399593743325</v>
      </c>
    </row>
    <row r="32" spans="1:27" x14ac:dyDescent="0.25">
      <c r="C32" s="51">
        <v>4</v>
      </c>
      <c r="D32" s="52">
        <v>1.9250293831227852</v>
      </c>
      <c r="E32" s="52">
        <f t="shared" si="1"/>
        <v>1.9779214936737448</v>
      </c>
      <c r="F32" s="53">
        <f t="shared" si="2"/>
        <v>1.9218399593743325</v>
      </c>
    </row>
    <row r="33" spans="2:6" x14ac:dyDescent="0.25">
      <c r="C33" s="51">
        <v>5</v>
      </c>
      <c r="D33" s="52">
        <v>1.9417712143141823</v>
      </c>
      <c r="E33" s="52">
        <f t="shared" si="1"/>
        <v>2.0193523959297255</v>
      </c>
      <c r="F33" s="53">
        <f t="shared" si="2"/>
        <v>1.9218399593743325</v>
      </c>
    </row>
    <row r="34" spans="2:6" x14ac:dyDescent="0.25">
      <c r="C34" s="51">
        <v>6</v>
      </c>
      <c r="D34" s="52">
        <v>1.9075457059910983</v>
      </c>
      <c r="E34" s="52">
        <f t="shared" si="1"/>
        <v>1.9717516316818344</v>
      </c>
      <c r="F34" s="53">
        <f t="shared" si="2"/>
        <v>1.9218399593743325</v>
      </c>
    </row>
    <row r="35" spans="2:6" x14ac:dyDescent="0.25">
      <c r="C35" s="51">
        <v>7</v>
      </c>
      <c r="D35" s="52">
        <v>1.953932878650376</v>
      </c>
      <c r="E35" s="52">
        <f t="shared" si="1"/>
        <v>2.0427322961733334</v>
      </c>
      <c r="F35" s="53">
        <f t="shared" si="2"/>
        <v>1.9218399593743325</v>
      </c>
    </row>
    <row r="36" spans="2:6" x14ac:dyDescent="0.25">
      <c r="C36" s="51">
        <v>8</v>
      </c>
      <c r="D36" s="52">
        <v>1.9832931063936301</v>
      </c>
      <c r="E36" s="52">
        <f t="shared" si="1"/>
        <v>1.894217566753255</v>
      </c>
      <c r="F36" s="53">
        <f t="shared" si="2"/>
        <v>1.9218399593743325</v>
      </c>
    </row>
    <row r="37" spans="2:6" x14ac:dyDescent="0.25">
      <c r="C37" s="51">
        <v>9</v>
      </c>
      <c r="D37" s="52">
        <v>1.9140487093357874</v>
      </c>
      <c r="E37" s="52">
        <f t="shared" si="1"/>
        <v>1.9957089348783583</v>
      </c>
      <c r="F37" s="53">
        <f t="shared" si="2"/>
        <v>1.9218399593743325</v>
      </c>
    </row>
    <row r="38" spans="2:6" x14ac:dyDescent="0.25">
      <c r="C38" s="51">
        <v>10</v>
      </c>
      <c r="D38" s="52">
        <v>1.8383598478283538</v>
      </c>
      <c r="E38" s="52">
        <f t="shared" si="1"/>
        <v>1.7580633441888733</v>
      </c>
      <c r="F38" s="53">
        <f t="shared" si="2"/>
        <v>1.9218399593743325</v>
      </c>
    </row>
    <row r="39" spans="2:6" x14ac:dyDescent="0.25">
      <c r="C39" s="51">
        <v>11</v>
      </c>
      <c r="D39" s="52">
        <v>1.8476207182096274</v>
      </c>
      <c r="E39" s="52">
        <f t="shared" si="1"/>
        <v>1.9707122081293293</v>
      </c>
      <c r="F39" s="53">
        <f t="shared" si="2"/>
        <v>1.9218399593743325</v>
      </c>
    </row>
    <row r="40" spans="2:6" x14ac:dyDescent="0.25">
      <c r="C40" s="51">
        <v>12</v>
      </c>
      <c r="D40" s="52">
        <v>1.9188836540429606</v>
      </c>
      <c r="E40" s="52">
        <f t="shared" si="1"/>
        <v>1.9207451427361071</v>
      </c>
      <c r="F40" s="53">
        <f t="shared" si="2"/>
        <v>1.9218399593743325</v>
      </c>
    </row>
    <row r="41" spans="2:6" x14ac:dyDescent="0.25">
      <c r="B41" s="51">
        <v>2023</v>
      </c>
      <c r="C41" s="51">
        <v>1</v>
      </c>
      <c r="D41" s="52">
        <v>1.9800381869243537</v>
      </c>
      <c r="E41" s="52">
        <f t="shared" si="1"/>
        <v>1.9732158694745316</v>
      </c>
      <c r="F41" s="53">
        <f>AVERAGE($D$41:$D$52)</f>
        <v>2.0516993003787309</v>
      </c>
    </row>
    <row r="42" spans="2:6" x14ac:dyDescent="0.25">
      <c r="C42" s="51">
        <v>2</v>
      </c>
      <c r="D42" s="52">
        <v>2.1432910653176247</v>
      </c>
      <c r="E42" s="52">
        <f t="shared" si="1"/>
        <v>2.0316666033249144</v>
      </c>
      <c r="F42" s="53">
        <f t="shared" ref="F42:F52" si="3">AVERAGE($D$41:$D$52)</f>
        <v>2.0516993003787309</v>
      </c>
    </row>
    <row r="43" spans="2:6" x14ac:dyDescent="0.25">
      <c r="C43" s="51">
        <v>3</v>
      </c>
      <c r="D43" s="52">
        <v>2.0046336567515559</v>
      </c>
      <c r="E43" s="52">
        <f t="shared" si="1"/>
        <v>1.8267118218037464</v>
      </c>
      <c r="F43" s="53">
        <f t="shared" si="3"/>
        <v>2.0516993003787309</v>
      </c>
    </row>
    <row r="44" spans="2:6" x14ac:dyDescent="0.25">
      <c r="C44" s="51">
        <v>4</v>
      </c>
      <c r="D44" s="52">
        <v>2.1150670576432384</v>
      </c>
      <c r="E44" s="52">
        <f t="shared" si="1"/>
        <v>1.9250293831227852</v>
      </c>
      <c r="F44" s="53">
        <f t="shared" si="3"/>
        <v>2.0516993003787309</v>
      </c>
    </row>
    <row r="45" spans="2:6" x14ac:dyDescent="0.25">
      <c r="C45" s="51">
        <v>5</v>
      </c>
      <c r="D45" s="52">
        <v>2.0594462795663793</v>
      </c>
      <c r="E45" s="52">
        <f t="shared" si="1"/>
        <v>1.9417712143141823</v>
      </c>
      <c r="F45" s="53">
        <f t="shared" si="3"/>
        <v>2.0516993003787309</v>
      </c>
    </row>
    <row r="46" spans="2:6" x14ac:dyDescent="0.25">
      <c r="C46" s="51">
        <v>6</v>
      </c>
      <c r="D46" s="52">
        <v>2.0524058516884818</v>
      </c>
      <c r="E46" s="52">
        <f t="shared" si="1"/>
        <v>1.9075457059910983</v>
      </c>
      <c r="F46" s="53">
        <f t="shared" si="3"/>
        <v>2.0516993003787309</v>
      </c>
    </row>
    <row r="47" spans="2:6" x14ac:dyDescent="0.25">
      <c r="C47" s="51">
        <v>7</v>
      </c>
      <c r="D47" s="52">
        <v>2.0887450029035297</v>
      </c>
      <c r="E47" s="52">
        <f t="shared" si="1"/>
        <v>1.953932878650376</v>
      </c>
      <c r="F47" s="53">
        <f t="shared" si="3"/>
        <v>2.0516993003787309</v>
      </c>
    </row>
    <row r="48" spans="2:6" x14ac:dyDescent="0.25">
      <c r="C48" s="51">
        <v>8</v>
      </c>
      <c r="D48" s="52">
        <v>2.0993646424619086</v>
      </c>
      <c r="E48" s="52">
        <f t="shared" si="1"/>
        <v>1.9832931063936301</v>
      </c>
      <c r="F48" s="53">
        <f t="shared" si="3"/>
        <v>2.0516993003787309</v>
      </c>
    </row>
    <row r="49" spans="2:16" x14ac:dyDescent="0.25">
      <c r="C49" s="51">
        <v>9</v>
      </c>
      <c r="D49" s="52">
        <v>2.1507327984410187</v>
      </c>
      <c r="E49" s="52">
        <f t="shared" si="1"/>
        <v>1.9140487093357874</v>
      </c>
      <c r="F49" s="53">
        <f t="shared" si="3"/>
        <v>2.0516993003787309</v>
      </c>
    </row>
    <row r="50" spans="2:16" x14ac:dyDescent="0.25">
      <c r="C50" s="51">
        <v>10</v>
      </c>
      <c r="D50" s="52">
        <v>1.8226959873792459</v>
      </c>
      <c r="E50" s="52">
        <f t="shared" si="1"/>
        <v>1.8383598478283538</v>
      </c>
      <c r="F50" s="53">
        <f t="shared" si="3"/>
        <v>2.0516993003787309</v>
      </c>
    </row>
    <row r="51" spans="2:16" x14ac:dyDescent="0.25">
      <c r="C51" s="51">
        <v>11</v>
      </c>
      <c r="D51" s="52">
        <v>1.9996100436321951</v>
      </c>
      <c r="E51" s="52">
        <f t="shared" si="1"/>
        <v>1.8476207182096274</v>
      </c>
      <c r="F51" s="53">
        <f t="shared" si="3"/>
        <v>2.0516993003787309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2:16" x14ac:dyDescent="0.25">
      <c r="C52" s="51">
        <v>12</v>
      </c>
      <c r="D52" s="52">
        <v>2.104361031835241</v>
      </c>
      <c r="E52" s="52">
        <f t="shared" si="1"/>
        <v>1.9188836540429606</v>
      </c>
      <c r="F52" s="53">
        <f t="shared" si="3"/>
        <v>2.0516993003787309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2:16" x14ac:dyDescent="0.25">
      <c r="B53" s="51">
        <v>2024</v>
      </c>
      <c r="C53" s="51">
        <v>1</v>
      </c>
      <c r="D53" s="52">
        <v>2.1775452875699113</v>
      </c>
      <c r="E53" s="52">
        <f t="shared" si="1"/>
        <v>1.9800381869243537</v>
      </c>
      <c r="F53" s="53">
        <f>AVERAGE($D$53:$D$64)</f>
        <v>2.0818968794353707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2:16" x14ac:dyDescent="0.25">
      <c r="C54" s="51">
        <v>2</v>
      </c>
      <c r="D54" s="52">
        <v>2.1418638255430302</v>
      </c>
      <c r="E54" s="52">
        <f t="shared" si="1"/>
        <v>2.1432910653176247</v>
      </c>
      <c r="F54" s="53">
        <f t="shared" ref="F54:F64" si="4">AVERAGE($D$53:$D$64)</f>
        <v>2.0818968794353707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2:16" x14ac:dyDescent="0.25">
      <c r="C55" s="51">
        <v>3</v>
      </c>
      <c r="D55" s="52">
        <v>2.0396136559646134</v>
      </c>
      <c r="E55" s="52">
        <f t="shared" si="1"/>
        <v>2.0046336567515559</v>
      </c>
      <c r="F55" s="53">
        <f t="shared" si="4"/>
        <v>2.0818968794353707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2:16" x14ac:dyDescent="0.25">
      <c r="C56" s="51">
        <v>4</v>
      </c>
      <c r="D56" s="52">
        <v>2.0499549725906121</v>
      </c>
      <c r="E56" s="52">
        <f t="shared" si="1"/>
        <v>2.1150670576432384</v>
      </c>
      <c r="F56" s="53">
        <f t="shared" si="4"/>
        <v>2.0818968794353707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2:16" x14ac:dyDescent="0.25">
      <c r="C57" s="51">
        <v>5</v>
      </c>
      <c r="D57" s="52">
        <v>2.0707510719251605</v>
      </c>
      <c r="E57" s="52">
        <f t="shared" si="1"/>
        <v>2.0594462795663793</v>
      </c>
      <c r="F57" s="53">
        <f t="shared" si="4"/>
        <v>2.0818968794353707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2:16" x14ac:dyDescent="0.25">
      <c r="C58" s="51">
        <v>6</v>
      </c>
      <c r="D58" s="52">
        <v>2.1398370054681193</v>
      </c>
      <c r="E58" s="52">
        <f t="shared" si="1"/>
        <v>2.0524058516884818</v>
      </c>
      <c r="F58" s="53">
        <f t="shared" si="4"/>
        <v>2.0818968794353707</v>
      </c>
    </row>
    <row r="59" spans="2:16" x14ac:dyDescent="0.25">
      <c r="C59" s="51">
        <v>7</v>
      </c>
      <c r="D59" s="52">
        <v>2.1313478515215243</v>
      </c>
      <c r="E59" s="52">
        <f t="shared" si="1"/>
        <v>2.0887450029035297</v>
      </c>
      <c r="F59" s="53">
        <f t="shared" si="4"/>
        <v>2.0818968794353707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2:16" x14ac:dyDescent="0.25">
      <c r="C60" s="51">
        <v>8</v>
      </c>
      <c r="D60" s="52">
        <v>2.1165657737179213</v>
      </c>
      <c r="E60" s="52">
        <f t="shared" si="1"/>
        <v>2.0993646424619086</v>
      </c>
      <c r="F60" s="53">
        <f t="shared" si="4"/>
        <v>2.0818968794353707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2:16" x14ac:dyDescent="0.25">
      <c r="C61" s="51">
        <v>9</v>
      </c>
      <c r="D61" s="52">
        <v>2.1139664923230592</v>
      </c>
      <c r="E61" s="52">
        <f t="shared" si="1"/>
        <v>2.1507327984410187</v>
      </c>
      <c r="F61" s="53">
        <f t="shared" si="4"/>
        <v>2.0818968794353707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2:16" x14ac:dyDescent="0.25">
      <c r="C62" s="51">
        <v>10</v>
      </c>
      <c r="D62" s="52">
        <v>1.9296315803124904</v>
      </c>
      <c r="E62" s="52">
        <f t="shared" si="1"/>
        <v>1.8226959873792459</v>
      </c>
      <c r="F62" s="53">
        <f t="shared" si="4"/>
        <v>2.0818968794353707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2:16" x14ac:dyDescent="0.25">
      <c r="C63" s="51">
        <v>11</v>
      </c>
      <c r="D63" s="52">
        <v>2.0007583124029162</v>
      </c>
      <c r="E63" s="52">
        <f t="shared" si="1"/>
        <v>1.9996100436321951</v>
      </c>
      <c r="F63" s="53">
        <f t="shared" si="4"/>
        <v>2.0818968794353707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2:16" x14ac:dyDescent="0.25">
      <c r="C64" s="51">
        <v>12</v>
      </c>
      <c r="D64" s="52">
        <v>2.0709267238850919</v>
      </c>
      <c r="E64" s="52">
        <f t="shared" si="1"/>
        <v>2.104361031835241</v>
      </c>
      <c r="F64" s="53">
        <f t="shared" si="4"/>
        <v>2.0818968794353707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2:16" x14ac:dyDescent="0.25">
      <c r="B65" s="55" t="s">
        <v>32</v>
      </c>
      <c r="C65" s="51">
        <v>1</v>
      </c>
      <c r="D65" s="52">
        <v>2.107633366786497</v>
      </c>
      <c r="E65" s="52">
        <f t="shared" si="1"/>
        <v>2.1775452875699113</v>
      </c>
      <c r="F65" s="53">
        <f>AVERAGE($D$65:$D$73)</f>
        <v>2.1383852330424933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2:16" x14ac:dyDescent="0.25">
      <c r="C66" s="51">
        <v>2</v>
      </c>
      <c r="D66" s="52">
        <v>2.2275287838497433</v>
      </c>
      <c r="E66" s="52">
        <f t="shared" si="1"/>
        <v>2.1418638255430302</v>
      </c>
      <c r="F66" s="53">
        <f t="shared" ref="F66:F73" si="5">AVERAGE($D$65:$D$73)</f>
        <v>2.1383852330424933</v>
      </c>
      <c r="G66" s="29"/>
      <c r="H66" s="29"/>
    </row>
    <row r="67" spans="2:16" x14ac:dyDescent="0.25">
      <c r="C67" s="51">
        <v>3</v>
      </c>
      <c r="D67" s="52">
        <v>2.0387179101265001</v>
      </c>
      <c r="E67" s="52">
        <f t="shared" si="1"/>
        <v>2.0396136559646134</v>
      </c>
      <c r="F67" s="53">
        <f t="shared" si="5"/>
        <v>2.1383852330424933</v>
      </c>
    </row>
    <row r="68" spans="2:16" x14ac:dyDescent="0.25">
      <c r="C68" s="51">
        <v>4</v>
      </c>
      <c r="D68" s="52">
        <v>2.2840022331473802</v>
      </c>
      <c r="E68" s="52">
        <f t="shared" si="1"/>
        <v>2.0499549725906121</v>
      </c>
      <c r="F68" s="53">
        <f t="shared" si="5"/>
        <v>2.1383852330424933</v>
      </c>
    </row>
    <row r="69" spans="2:16" x14ac:dyDescent="0.25">
      <c r="C69" s="51">
        <v>5</v>
      </c>
      <c r="D69" s="52">
        <v>2.1779415069068357</v>
      </c>
      <c r="E69" s="52">
        <f t="shared" si="1"/>
        <v>2.0707510719251605</v>
      </c>
      <c r="F69" s="53">
        <f t="shared" si="5"/>
        <v>2.1383852330424933</v>
      </c>
    </row>
    <row r="70" spans="2:16" x14ac:dyDescent="0.25">
      <c r="C70" s="51">
        <v>6</v>
      </c>
      <c r="D70" s="52">
        <v>2.1100471634581703</v>
      </c>
      <c r="E70" s="52">
        <f t="shared" si="1"/>
        <v>2.1398370054681193</v>
      </c>
      <c r="F70" s="53">
        <f t="shared" si="5"/>
        <v>2.1383852330424933</v>
      </c>
    </row>
    <row r="71" spans="2:16" x14ac:dyDescent="0.25">
      <c r="C71" s="51">
        <v>7</v>
      </c>
      <c r="D71" s="52">
        <v>2.0936843577891389</v>
      </c>
      <c r="E71" s="52">
        <f t="shared" si="1"/>
        <v>2.1313478515215243</v>
      </c>
      <c r="F71" s="53">
        <f t="shared" si="5"/>
        <v>2.1383852330424933</v>
      </c>
    </row>
    <row r="72" spans="2:16" x14ac:dyDescent="0.25">
      <c r="C72" s="51">
        <v>8</v>
      </c>
      <c r="D72" s="52">
        <v>2.1059162425208267</v>
      </c>
      <c r="E72" s="52">
        <f t="shared" si="1"/>
        <v>2.1165657737179213</v>
      </c>
      <c r="F72" s="53">
        <f t="shared" si="5"/>
        <v>2.1383852330424933</v>
      </c>
    </row>
    <row r="73" spans="2:16" x14ac:dyDescent="0.25">
      <c r="C73" s="51">
        <v>9</v>
      </c>
      <c r="D73" s="52">
        <v>2.0999955327973492</v>
      </c>
      <c r="E73" s="52">
        <f t="shared" si="1"/>
        <v>2.1139664923230592</v>
      </c>
      <c r="F73" s="53">
        <f t="shared" si="5"/>
        <v>2.1383852330424933</v>
      </c>
    </row>
    <row r="74" spans="2:16" x14ac:dyDescent="0.25">
      <c r="D74" s="52"/>
      <c r="E74" s="52"/>
      <c r="F74" s="52"/>
    </row>
    <row r="75" spans="2:16" x14ac:dyDescent="0.25">
      <c r="D75" s="52"/>
      <c r="E75" s="52"/>
      <c r="F75" s="52"/>
    </row>
    <row r="76" spans="2:16" x14ac:dyDescent="0.25">
      <c r="D76" s="52"/>
      <c r="E76" s="52"/>
      <c r="F76" s="52"/>
    </row>
    <row r="77" spans="2:16" x14ac:dyDescent="0.25">
      <c r="E77" s="52"/>
      <c r="F77" s="52"/>
    </row>
    <row r="78" spans="2:16" x14ac:dyDescent="0.25">
      <c r="E78" s="52"/>
      <c r="F78" s="52"/>
    </row>
    <row r="79" spans="2:16" x14ac:dyDescent="0.25">
      <c r="E79" s="52"/>
      <c r="F79" s="52"/>
    </row>
    <row r="80" spans="2:16" x14ac:dyDescent="0.25">
      <c r="E80" s="52"/>
      <c r="F80" s="52"/>
    </row>
    <row r="81" spans="5:6" x14ac:dyDescent="0.25">
      <c r="E81" s="52"/>
      <c r="F81" s="52"/>
    </row>
    <row r="82" spans="5:6" x14ac:dyDescent="0.25">
      <c r="E82" s="52"/>
      <c r="F82" s="52"/>
    </row>
    <row r="83" spans="5:6" x14ac:dyDescent="0.25">
      <c r="E83" s="52"/>
      <c r="F83" s="52"/>
    </row>
    <row r="84" spans="5:6" x14ac:dyDescent="0.25">
      <c r="E84" s="52"/>
      <c r="F84" s="52"/>
    </row>
    <row r="85" spans="5:6" x14ac:dyDescent="0.25">
      <c r="E85" s="52"/>
      <c r="F85" s="52"/>
    </row>
    <row r="86" spans="5:6" x14ac:dyDescent="0.25">
      <c r="E86" s="52"/>
      <c r="F86" s="52"/>
    </row>
    <row r="87" spans="5:6" x14ac:dyDescent="0.25">
      <c r="E87" s="52"/>
      <c r="F87" s="52"/>
    </row>
    <row r="88" spans="5:6" x14ac:dyDescent="0.25">
      <c r="E88" s="52"/>
    </row>
  </sheetData>
  <conditionalFormatting sqref="E22:E23 G22:O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2:E24 G22:O24">
    <cfRule type="cellIs" dxfId="7" priority="1" operator="greaterThan">
      <formula>0</formula>
    </cfRule>
  </conditionalFormatting>
  <conditionalFormatting sqref="G24:O24 E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6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5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4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8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D8D02-45E0-4D20-AAEA-A7505C8B6829}">
  <sheetPr>
    <tabColor rgb="FFE4CA5E"/>
    <pageSetUpPr fitToPage="1"/>
  </sheetPr>
  <dimension ref="A12:AA88"/>
  <sheetViews>
    <sheetView showGridLines="0" topLeftCell="A10" zoomScaleNormal="100" workbookViewId="0">
      <selection activeCell="I36" sqref="I36"/>
    </sheetView>
  </sheetViews>
  <sheetFormatPr baseColWidth="10" defaultColWidth="10.625" defaultRowHeight="15" x14ac:dyDescent="0.25"/>
  <cols>
    <col min="1" max="1" width="25.375" style="25" customWidth="1"/>
    <col min="2" max="3" width="10.625" style="25"/>
    <col min="4" max="6" width="11.375" style="25" customWidth="1"/>
    <col min="7" max="7" width="11.375" style="25" bestFit="1" customWidth="1"/>
    <col min="8" max="8" width="11.375" style="25" customWidth="1"/>
    <col min="9" max="15" width="11.375" style="25" bestFit="1" customWidth="1"/>
    <col min="16" max="16384" width="10.625" style="25"/>
  </cols>
  <sheetData>
    <row r="12" spans="1:9" x14ac:dyDescent="0.25">
      <c r="G12" s="7"/>
      <c r="H12" s="7"/>
    </row>
    <row r="13" spans="1:9" x14ac:dyDescent="0.25">
      <c r="A13" s="5" t="s">
        <v>27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25">
      <c r="A14" s="26"/>
      <c r="B14" s="27"/>
      <c r="C14" s="27"/>
      <c r="D14" s="27"/>
      <c r="E14" s="27"/>
      <c r="F14" s="27"/>
      <c r="G14" s="27"/>
      <c r="H14" s="27"/>
      <c r="I14" s="56"/>
    </row>
    <row r="15" spans="1:9" x14ac:dyDescent="0.25">
      <c r="A15" s="8" t="s">
        <v>1</v>
      </c>
      <c r="B15" s="9"/>
      <c r="C15" s="8"/>
      <c r="D15" s="8"/>
      <c r="E15" s="8"/>
      <c r="F15" s="8"/>
      <c r="G15" s="8"/>
      <c r="H15" s="8"/>
      <c r="I15" s="43"/>
    </row>
    <row r="16" spans="1:9" x14ac:dyDescent="0.25">
      <c r="A16" s="36"/>
      <c r="B16" s="37" t="s">
        <v>3</v>
      </c>
      <c r="C16" s="36"/>
      <c r="D16" s="38">
        <v>2021</v>
      </c>
      <c r="E16" s="38">
        <v>2022</v>
      </c>
      <c r="F16" s="38">
        <v>2023</v>
      </c>
      <c r="G16" s="38">
        <v>2024</v>
      </c>
      <c r="H16" s="39" t="s">
        <v>32</v>
      </c>
    </row>
    <row r="17" spans="3:27" x14ac:dyDescent="0.25">
      <c r="C17" s="50">
        <v>1</v>
      </c>
      <c r="D17" s="40">
        <v>944.24540174450021</v>
      </c>
      <c r="E17" s="40">
        <v>669.68739856775005</v>
      </c>
      <c r="F17" s="40">
        <v>621.2893444975</v>
      </c>
      <c r="G17" s="40">
        <v>599.55040946149995</v>
      </c>
      <c r="H17" s="40">
        <v>665.83187944550002</v>
      </c>
      <c r="I17" s="29"/>
      <c r="J17" s="29"/>
      <c r="K17" s="29"/>
      <c r="L17" s="29"/>
      <c r="M17" s="29"/>
      <c r="N17" s="29"/>
      <c r="O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3:27" x14ac:dyDescent="0.25">
      <c r="C18" s="50">
        <v>2</v>
      </c>
      <c r="D18" s="40">
        <v>826.52717837849991</v>
      </c>
      <c r="E18" s="40">
        <v>630.31084209450023</v>
      </c>
      <c r="F18" s="40">
        <v>545.43508933900034</v>
      </c>
      <c r="G18" s="40">
        <v>603.16373603675004</v>
      </c>
      <c r="H18" s="40">
        <v>564.13702136699999</v>
      </c>
      <c r="I18" s="29"/>
      <c r="J18" s="29"/>
      <c r="K18" s="29"/>
      <c r="L18" s="29"/>
      <c r="M18" s="29"/>
      <c r="N18" s="29"/>
      <c r="O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3:27" x14ac:dyDescent="0.25">
      <c r="C19" s="50">
        <v>3</v>
      </c>
      <c r="D19" s="40">
        <v>878.18304271759985</v>
      </c>
      <c r="E19" s="40">
        <v>955.74910672919998</v>
      </c>
      <c r="F19" s="40">
        <v>673.82719843280006</v>
      </c>
      <c r="G19" s="40">
        <v>727.17761931219991</v>
      </c>
      <c r="H19" s="40">
        <v>696.67852623940018</v>
      </c>
      <c r="I19" s="29"/>
      <c r="J19" s="29"/>
      <c r="K19" s="29"/>
      <c r="L19" s="29"/>
      <c r="M19" s="29"/>
      <c r="N19" s="29"/>
      <c r="O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3:27" x14ac:dyDescent="0.25">
      <c r="C20" s="50">
        <v>4</v>
      </c>
      <c r="D20" s="40">
        <v>737.8671005192499</v>
      </c>
      <c r="E20" s="40">
        <v>697.0684929682501</v>
      </c>
      <c r="F20" s="40">
        <v>621.45205212824999</v>
      </c>
      <c r="G20" s="40">
        <v>576.6962776927503</v>
      </c>
      <c r="H20" s="40">
        <v>591.12547038100035</v>
      </c>
      <c r="I20" s="29"/>
      <c r="J20" s="29"/>
      <c r="K20" s="29"/>
      <c r="L20" s="29"/>
      <c r="M20" s="29"/>
      <c r="N20" s="29"/>
      <c r="O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3:27" x14ac:dyDescent="0.25">
      <c r="C21" s="50">
        <v>5</v>
      </c>
      <c r="D21" s="40">
        <v>741.94245233975005</v>
      </c>
      <c r="E21" s="40">
        <v>524.95844811075028</v>
      </c>
      <c r="F21" s="40">
        <v>563.35877056200002</v>
      </c>
      <c r="G21" s="40">
        <v>597.47308848499995</v>
      </c>
      <c r="H21" s="40">
        <v>517.85945128724995</v>
      </c>
      <c r="S21" s="29"/>
      <c r="T21" s="29"/>
      <c r="U21" s="29"/>
      <c r="V21" s="29"/>
      <c r="W21" s="29"/>
      <c r="X21" s="29"/>
      <c r="Y21" s="29"/>
      <c r="Z21" s="29"/>
      <c r="AA21" s="29"/>
    </row>
    <row r="22" spans="3:27" x14ac:dyDescent="0.25">
      <c r="C22" s="50">
        <v>6</v>
      </c>
      <c r="D22" s="40">
        <v>517.2611993948002</v>
      </c>
      <c r="E22" s="40">
        <v>509.30555497040024</v>
      </c>
      <c r="F22" s="40">
        <v>466.2895780696</v>
      </c>
      <c r="G22" s="40">
        <v>519.94311999319996</v>
      </c>
      <c r="H22" s="40">
        <v>514.9241966072002</v>
      </c>
      <c r="I22" s="30"/>
      <c r="J22" s="30"/>
      <c r="K22" s="30"/>
      <c r="L22" s="30"/>
      <c r="M22" s="30"/>
      <c r="N22" s="30"/>
      <c r="O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3:27" x14ac:dyDescent="0.25">
      <c r="C23" s="50">
        <v>7</v>
      </c>
      <c r="D23" s="40">
        <v>450.23061723525024</v>
      </c>
      <c r="E23" s="40">
        <v>414.82498132925002</v>
      </c>
      <c r="F23" s="40">
        <v>417.25616782900005</v>
      </c>
      <c r="G23" s="40">
        <v>443.04551043200001</v>
      </c>
      <c r="H23" s="40">
        <v>463.63185768174998</v>
      </c>
      <c r="I23" s="30"/>
      <c r="J23" s="30"/>
      <c r="K23" s="30"/>
      <c r="L23" s="30"/>
      <c r="M23" s="30"/>
      <c r="N23" s="30"/>
      <c r="O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3:27" x14ac:dyDescent="0.25">
      <c r="C24" s="50">
        <v>8</v>
      </c>
      <c r="D24" s="40">
        <v>556.18392672075004</v>
      </c>
      <c r="E24" s="40">
        <v>471.49155802650029</v>
      </c>
      <c r="F24" s="40">
        <v>491.57188256350025</v>
      </c>
      <c r="G24" s="40">
        <v>489.99478835200006</v>
      </c>
      <c r="H24" s="40">
        <v>530.74709907875001</v>
      </c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3:27" x14ac:dyDescent="0.25">
      <c r="C25" s="50">
        <v>9</v>
      </c>
      <c r="D25" s="40">
        <v>550.9403615146</v>
      </c>
      <c r="E25" s="40">
        <v>629.21041812020007</v>
      </c>
      <c r="F25" s="40">
        <v>537.13415187260011</v>
      </c>
      <c r="G25" s="40">
        <v>571.37678665420003</v>
      </c>
      <c r="H25" s="40">
        <v>574.71380652240009</v>
      </c>
    </row>
    <row r="26" spans="3:27" x14ac:dyDescent="0.25">
      <c r="C26" s="50">
        <v>10</v>
      </c>
      <c r="D26" s="40">
        <v>752.46144234700012</v>
      </c>
      <c r="E26" s="40">
        <v>647.83591527000021</v>
      </c>
      <c r="F26" s="40">
        <v>787.88507713050001</v>
      </c>
      <c r="G26" s="40">
        <v>731.94860882875025</v>
      </c>
      <c r="H26" s="40"/>
    </row>
    <row r="27" spans="3:27" x14ac:dyDescent="0.25">
      <c r="C27" s="50">
        <v>11</v>
      </c>
      <c r="D27" s="40">
        <v>795.86030367800004</v>
      </c>
      <c r="E27" s="40">
        <v>751.94124166025006</v>
      </c>
      <c r="F27" s="40">
        <v>774.61089929100001</v>
      </c>
      <c r="G27" s="40">
        <v>756.5703386800003</v>
      </c>
      <c r="H27" s="40"/>
    </row>
    <row r="28" spans="3:27" x14ac:dyDescent="0.25">
      <c r="C28" s="50">
        <v>12</v>
      </c>
      <c r="D28" s="40">
        <v>877.99925045479995</v>
      </c>
      <c r="E28" s="40">
        <v>799.65958305560002</v>
      </c>
      <c r="F28" s="40">
        <v>842.55669421340008</v>
      </c>
      <c r="G28" s="40">
        <v>877.22253573419982</v>
      </c>
      <c r="H28" s="40"/>
    </row>
    <row r="29" spans="3:27" x14ac:dyDescent="0.25">
      <c r="E29" s="32"/>
      <c r="F29" s="33"/>
    </row>
    <row r="30" spans="3:27" x14ac:dyDescent="0.25">
      <c r="E30" s="32"/>
      <c r="F30" s="32"/>
    </row>
    <row r="31" spans="3:27" x14ac:dyDescent="0.25">
      <c r="E31" s="32"/>
      <c r="F31" s="32"/>
    </row>
    <row r="32" spans="3:27" x14ac:dyDescent="0.25">
      <c r="E32" s="32"/>
      <c r="F32" s="32"/>
    </row>
    <row r="33" spans="5:6" x14ac:dyDescent="0.25">
      <c r="E33" s="32"/>
      <c r="F33" s="32"/>
    </row>
    <row r="34" spans="5:6" x14ac:dyDescent="0.25">
      <c r="E34" s="32"/>
      <c r="F34" s="32"/>
    </row>
    <row r="35" spans="5:6" x14ac:dyDescent="0.25">
      <c r="E35" s="32"/>
      <c r="F35" s="32"/>
    </row>
    <row r="36" spans="5:6" x14ac:dyDescent="0.25">
      <c r="E36" s="32"/>
      <c r="F36" s="32"/>
    </row>
    <row r="37" spans="5:6" x14ac:dyDescent="0.25">
      <c r="E37" s="32"/>
      <c r="F37" s="32"/>
    </row>
    <row r="38" spans="5:6" x14ac:dyDescent="0.25">
      <c r="E38" s="32"/>
      <c r="F38" s="32"/>
    </row>
    <row r="39" spans="5:6" x14ac:dyDescent="0.25">
      <c r="E39" s="32"/>
      <c r="F39" s="32"/>
    </row>
    <row r="40" spans="5:6" x14ac:dyDescent="0.25">
      <c r="E40" s="32"/>
      <c r="F40" s="32"/>
    </row>
    <row r="41" spans="5:6" x14ac:dyDescent="0.25">
      <c r="E41" s="32"/>
      <c r="F41" s="33"/>
    </row>
    <row r="42" spans="5:6" x14ac:dyDescent="0.25">
      <c r="E42" s="32"/>
      <c r="F42" s="32"/>
    </row>
    <row r="43" spans="5:6" x14ac:dyDescent="0.25">
      <c r="E43" s="32"/>
      <c r="F43" s="32"/>
    </row>
    <row r="44" spans="5:6" x14ac:dyDescent="0.25">
      <c r="E44" s="32"/>
      <c r="F44" s="32"/>
    </row>
    <row r="45" spans="5:6" x14ac:dyDescent="0.25">
      <c r="E45" s="32"/>
      <c r="F45" s="32"/>
    </row>
    <row r="46" spans="5:6" x14ac:dyDescent="0.25">
      <c r="E46" s="32"/>
      <c r="F46" s="32"/>
    </row>
    <row r="47" spans="5:6" x14ac:dyDescent="0.25">
      <c r="E47" s="32"/>
      <c r="F47" s="32"/>
    </row>
    <row r="48" spans="5:6" x14ac:dyDescent="0.25">
      <c r="E48" s="32"/>
      <c r="F48" s="32"/>
    </row>
    <row r="49" spans="5:16" x14ac:dyDescent="0.25">
      <c r="E49" s="32"/>
      <c r="F49" s="32"/>
    </row>
    <row r="50" spans="5:16" x14ac:dyDescent="0.25">
      <c r="E50" s="32"/>
      <c r="F50" s="32"/>
    </row>
    <row r="51" spans="5:16" x14ac:dyDescent="0.25">
      <c r="E51" s="32"/>
      <c r="F51" s="32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5:16" x14ac:dyDescent="0.25">
      <c r="E52" s="32"/>
      <c r="F52" s="32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5:16" x14ac:dyDescent="0.25">
      <c r="E53" s="32"/>
      <c r="F53" s="33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5:16" x14ac:dyDescent="0.25">
      <c r="E54" s="32"/>
      <c r="F54" s="32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5:16" x14ac:dyDescent="0.25">
      <c r="E55" s="32"/>
      <c r="F55" s="32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5:16" x14ac:dyDescent="0.25">
      <c r="E56" s="32"/>
      <c r="F56" s="32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5:16" x14ac:dyDescent="0.25">
      <c r="E57" s="32"/>
      <c r="F57" s="32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5:16" x14ac:dyDescent="0.25">
      <c r="E58" s="32"/>
      <c r="F58" s="32"/>
    </row>
    <row r="59" spans="5:16" x14ac:dyDescent="0.25">
      <c r="E59" s="32"/>
      <c r="F59" s="32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5:16" x14ac:dyDescent="0.25">
      <c r="E60" s="32"/>
      <c r="F60" s="32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5:16" x14ac:dyDescent="0.25">
      <c r="E61" s="32"/>
      <c r="F61" s="32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5:16" x14ac:dyDescent="0.25">
      <c r="E62" s="32"/>
      <c r="F62" s="32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5:16" x14ac:dyDescent="0.25">
      <c r="E63" s="32"/>
      <c r="F63" s="32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5:16" x14ac:dyDescent="0.25">
      <c r="E64" s="32"/>
      <c r="F64" s="32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4:16" x14ac:dyDescent="0.25">
      <c r="E65" s="32"/>
      <c r="F65" s="33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4:16" x14ac:dyDescent="0.25">
      <c r="E66" s="32"/>
      <c r="F66" s="32"/>
      <c r="G66" s="29"/>
      <c r="H66" s="29"/>
    </row>
    <row r="67" spans="4:16" x14ac:dyDescent="0.25">
      <c r="E67" s="32"/>
      <c r="F67" s="32"/>
    </row>
    <row r="68" spans="4:16" x14ac:dyDescent="0.25">
      <c r="E68" s="32"/>
      <c r="F68" s="32"/>
    </row>
    <row r="69" spans="4:16" x14ac:dyDescent="0.25">
      <c r="E69" s="32"/>
      <c r="F69" s="32"/>
    </row>
    <row r="70" spans="4:16" x14ac:dyDescent="0.25">
      <c r="E70" s="32"/>
      <c r="F70" s="32"/>
    </row>
    <row r="71" spans="4:16" x14ac:dyDescent="0.25">
      <c r="E71" s="32"/>
      <c r="F71" s="32"/>
    </row>
    <row r="72" spans="4:16" x14ac:dyDescent="0.25">
      <c r="E72" s="32"/>
      <c r="F72" s="32"/>
    </row>
    <row r="73" spans="4:16" x14ac:dyDescent="0.25">
      <c r="E73" s="32"/>
      <c r="F73" s="32"/>
    </row>
    <row r="74" spans="4:16" x14ac:dyDescent="0.25">
      <c r="E74" s="32"/>
      <c r="F74" s="32"/>
    </row>
    <row r="75" spans="4:16" x14ac:dyDescent="0.25">
      <c r="E75" s="32"/>
      <c r="F75" s="32"/>
    </row>
    <row r="76" spans="4:16" x14ac:dyDescent="0.25">
      <c r="E76" s="32"/>
      <c r="F76" s="32"/>
    </row>
    <row r="77" spans="4:16" x14ac:dyDescent="0.25">
      <c r="D77" s="32"/>
      <c r="E77" s="32"/>
      <c r="F77" s="32"/>
    </row>
    <row r="78" spans="4:16" x14ac:dyDescent="0.25">
      <c r="D78" s="32"/>
      <c r="E78" s="32"/>
      <c r="F78" s="32"/>
    </row>
    <row r="79" spans="4:16" x14ac:dyDescent="0.25">
      <c r="D79" s="32"/>
      <c r="E79" s="32"/>
      <c r="F79" s="32"/>
    </row>
    <row r="80" spans="4:16" x14ac:dyDescent="0.25">
      <c r="D80" s="32"/>
      <c r="E80" s="32"/>
      <c r="F80" s="32"/>
    </row>
    <row r="81" spans="4:6" x14ac:dyDescent="0.25">
      <c r="D81" s="32"/>
      <c r="E81" s="32"/>
      <c r="F81" s="32"/>
    </row>
    <row r="82" spans="4:6" x14ac:dyDescent="0.25">
      <c r="D82" s="32"/>
      <c r="E82" s="32"/>
      <c r="F82" s="32"/>
    </row>
    <row r="83" spans="4:6" x14ac:dyDescent="0.25">
      <c r="D83" s="32"/>
      <c r="E83" s="32"/>
      <c r="F83" s="32"/>
    </row>
    <row r="84" spans="4:6" x14ac:dyDescent="0.25">
      <c r="D84" s="32"/>
      <c r="E84" s="32"/>
      <c r="F84" s="32"/>
    </row>
    <row r="85" spans="4:6" x14ac:dyDescent="0.25">
      <c r="D85" s="32"/>
      <c r="E85" s="32"/>
      <c r="F85" s="32"/>
    </row>
    <row r="86" spans="4:6" x14ac:dyDescent="0.25">
      <c r="D86" s="32"/>
      <c r="E86" s="32"/>
      <c r="F86" s="32"/>
    </row>
    <row r="87" spans="4:6" x14ac:dyDescent="0.25">
      <c r="D87" s="32"/>
      <c r="E87" s="32"/>
      <c r="F87" s="32"/>
    </row>
    <row r="88" spans="4:6" x14ac:dyDescent="0.25">
      <c r="D88" s="32"/>
      <c r="E88" s="32"/>
      <c r="F88" s="32"/>
    </row>
  </sheetData>
  <conditionalFormatting sqref="G56:P57">
    <cfRule type="cellIs" dxfId="3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2" priority="4" operator="greaterThan">
      <formula>0</formula>
    </cfRule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4">
    <cfRule type="cellIs" dxfId="1" priority="13" operator="greaterThan">
      <formula>0</formula>
    </cfRule>
  </conditionalFormatting>
  <conditionalFormatting sqref="I24:O24"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1" operator="greaterThan">
      <formula>0</formula>
    </cfRule>
  </conditionalFormatting>
  <conditionalFormatting sqref="S24:AA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8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Vendite e cifre d'affari 21-24</vt:lpstr>
      <vt:lpstr>Evol. mens. prezzo d. farina</vt:lpstr>
      <vt:lpstr>Evol. mens. vendite d. farina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Apreda Luca BLW</cp:lastModifiedBy>
  <cp:lastPrinted>2023-06-06T10:12:12Z</cp:lastPrinted>
  <dcterms:created xsi:type="dcterms:W3CDTF">2022-03-21T14:48:59Z</dcterms:created>
  <dcterms:modified xsi:type="dcterms:W3CDTF">2025-12-09T10:27:29Z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2025-11-25T10:27:14Z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c6e46b38-1890-46fa-9331-4319e2c32d9b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